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4020" windowWidth="15480" windowHeight="4080" tabRatio="821" firstSheet="6" activeTab="23"/>
  </bookViews>
  <sheets>
    <sheet name="bILL_SCH" sheetId="2" r:id="rId1"/>
    <sheet name="Introduc." sheetId="3" r:id="rId2"/>
    <sheet name="Rev_Cap" sheetId="5" r:id="rId3"/>
    <sheet name="dem5" sheetId="10" r:id="rId4"/>
    <sheet name="dem6" sheetId="11" r:id="rId5"/>
    <sheet name="dem7" sheetId="12" r:id="rId6"/>
    <sheet name="dem13" sheetId="19" r:id="rId7"/>
    <sheet name="dem14" sheetId="20" r:id="rId8"/>
    <sheet name="dem15" sheetId="21" r:id="rId9"/>
    <sheet name="dem17" sheetId="23" r:id="rId10"/>
    <sheet name="dem19" sheetId="25" r:id="rId11"/>
    <sheet name="dem20" sheetId="26" r:id="rId12"/>
    <sheet name="dem28" sheetId="34" r:id="rId13"/>
    <sheet name="dem30" sheetId="36" r:id="rId14"/>
    <sheet name="dem31" sheetId="37" r:id="rId15"/>
    <sheet name="dem33" sheetId="39" r:id="rId16"/>
    <sheet name="psc" sheetId="40" r:id="rId17"/>
    <sheet name="dem34" sheetId="41" r:id="rId18"/>
    <sheet name="Dem35" sheetId="42" r:id="rId19"/>
    <sheet name="dem38" sheetId="45" r:id="rId20"/>
    <sheet name="dem39" sheetId="46" r:id="rId21"/>
    <sheet name="dem40" sheetId="47" state="hidden" r:id="rId22"/>
    <sheet name="dem40A" sheetId="48" r:id="rId23"/>
    <sheet name="dem41" sheetId="49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D" localSheetId="0" hidden="1">#REF!</definedName>
    <definedName name="__123Graph_D" localSheetId="6" hidden="1">#REF!</definedName>
    <definedName name="__123Graph_D" localSheetId="8" hidden="1">[1]DEMAND18!#REF!</definedName>
    <definedName name="__123Graph_D" localSheetId="9" hidden="1">#REF!</definedName>
    <definedName name="__123Graph_D" localSheetId="10" hidden="1">#REF!</definedName>
    <definedName name="__123Graph_D" localSheetId="11" hidden="1">[2]DEMAND18!#REF!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5" hidden="1">[3]dem18!#REF!</definedName>
    <definedName name="__123Graph_D" localSheetId="17" hidden="1">[4]dem18!#REF!</definedName>
    <definedName name="__123Graph_D" localSheetId="18" hidden="1">[5]dem18!#REF!</definedName>
    <definedName name="__123Graph_D" localSheetId="19" hidden="1">#REF!</definedName>
    <definedName name="__123Graph_D" localSheetId="20" hidden="1">#REF!</definedName>
    <definedName name="__123Graph_D" localSheetId="21" hidden="1">[5]dem18!#REF!</definedName>
    <definedName name="__123Graph_D" localSheetId="22" hidden="1">[5]dem18!#REF!</definedName>
    <definedName name="__123Graph_D" localSheetId="23" hidden="1">[6]DEMAND18!#REF!</definedName>
    <definedName name="__123Graph_D" localSheetId="3" hidden="1">#REF!</definedName>
    <definedName name="__123Graph_D" localSheetId="4" hidden="1">[7]DEMAND18!#REF!</definedName>
    <definedName name="__123Graph_D" localSheetId="5" hidden="1">[8]DEMAND18!#REF!</definedName>
    <definedName name="__123Graph_D" localSheetId="16" hidden="1">[4]dem18!#REF!</definedName>
    <definedName name="__123Graph_D" hidden="1">#REF!</definedName>
    <definedName name="_1234Graph_D" localSheetId="9" hidden="1">#REF!</definedName>
    <definedName name="_1234Graph_D" localSheetId="12" hidden="1">#REF!</definedName>
    <definedName name="_1234Graph_D" localSheetId="13" hidden="1">#REF!</definedName>
    <definedName name="_1234Graph_D" localSheetId="22" hidden="1">#REF!</definedName>
    <definedName name="_1234Graph_D" localSheetId="16" hidden="1">#REF!</definedName>
    <definedName name="_1234Graph_D" hidden="1">#REF!</definedName>
    <definedName name="_xlnm._FilterDatabase" localSheetId="0" hidden="1">bILL_SCH!$A$7:$F$35</definedName>
    <definedName name="_xlnm._FilterDatabase" localSheetId="6" hidden="1">'dem13'!$A$16:$H$24</definedName>
    <definedName name="_xlnm._FilterDatabase" localSheetId="7" hidden="1">'dem14'!$A$16:$H$16</definedName>
    <definedName name="_xlnm._FilterDatabase" localSheetId="8" hidden="1">'dem15'!$A$15:$J$17</definedName>
    <definedName name="_xlnm._FilterDatabase" localSheetId="9" hidden="1">'dem17'!$A$15:$H$15</definedName>
    <definedName name="_xlnm._FilterDatabase" localSheetId="10" hidden="1">'dem19'!$A$16:$I$16</definedName>
    <definedName name="_xlnm._FilterDatabase" localSheetId="11" hidden="1">'dem20'!$A$18:$H$21</definedName>
    <definedName name="_xlnm._FilterDatabase" localSheetId="12" hidden="1">'dem28'!$A$16:$V$17</definedName>
    <definedName name="_xlnm._FilterDatabase" localSheetId="13" hidden="1">'dem30'!$A$16:$H$16</definedName>
    <definedName name="_xlnm._FilterDatabase" localSheetId="14" hidden="1">'dem31'!$A$16:$H$16</definedName>
    <definedName name="_xlnm._FilterDatabase" localSheetId="15" hidden="1">'dem33'!$A$16:$H$16</definedName>
    <definedName name="_xlnm._FilterDatabase" localSheetId="17" hidden="1">'dem34'!$A$16:$H$31</definedName>
    <definedName name="_xlnm._FilterDatabase" localSheetId="18" hidden="1">'Dem35'!$A$16:$H$29</definedName>
    <definedName name="_xlnm._FilterDatabase" localSheetId="19" hidden="1">'dem38'!$A$16:$H$18</definedName>
    <definedName name="_xlnm._FilterDatabase" localSheetId="20" hidden="1">'dem39'!$A$16:$O$16</definedName>
    <definedName name="_xlnm._FilterDatabase" localSheetId="21" hidden="1">'dem40'!$A$14:$AD$14</definedName>
    <definedName name="_xlnm._FilterDatabase" localSheetId="22" hidden="1">dem40A!$A$16:$H$16</definedName>
    <definedName name="_xlnm._FilterDatabase" localSheetId="23" hidden="1">'dem41'!$A$16:$W$19</definedName>
    <definedName name="_xlnm._FilterDatabase" localSheetId="3" hidden="1">'dem5'!$A$16:$T$16</definedName>
    <definedName name="_xlnm._FilterDatabase" localSheetId="4" hidden="1">'dem6'!$A$16:$N$20</definedName>
    <definedName name="_xlnm._FilterDatabase" localSheetId="5" hidden="1">'dem7'!$A$15:$J$17</definedName>
    <definedName name="_xlnm._FilterDatabase" localSheetId="16" hidden="1">psc!$A$15:$J$56</definedName>
    <definedName name="_xlnm._FilterDatabase" localSheetId="2" hidden="1">Rev_Cap!$A$6:$I$30</definedName>
    <definedName name="_rec1" localSheetId="9">#REF!</definedName>
    <definedName name="_rec1" localSheetId="11">'dem20'!#REF!</definedName>
    <definedName name="_rec1" localSheetId="12">#REF!</definedName>
    <definedName name="_rec1" localSheetId="13">#REF!</definedName>
    <definedName name="_rec1" localSheetId="22">#REF!</definedName>
    <definedName name="_rec1" localSheetId="23">'dem41'!#REF!</definedName>
    <definedName name="_rec1" localSheetId="4">#REF!</definedName>
    <definedName name="_rec1" localSheetId="16">#REF!</definedName>
    <definedName name="_rec1">#REF!</definedName>
    <definedName name="_rec2" localSheetId="11">'dem20'!#REF!</definedName>
    <definedName name="_rec2" localSheetId="17">'dem34'!#REF!</definedName>
    <definedName name="_rec2" localSheetId="3">'dem5'!#REF!</definedName>
    <definedName name="_rec2" localSheetId="16">psc!#REF!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7" hidden="1">1</definedName>
    <definedName name="_Regression_Int" localSheetId="18" hidden="1">1</definedName>
    <definedName name="_Regression_Int" localSheetId="21" hidden="1">1</definedName>
    <definedName name="_Regression_Int" localSheetId="22" hidden="1">1</definedName>
    <definedName name="_Regression_Int" localSheetId="3" hidden="1">1</definedName>
    <definedName name="_Regression_Int" localSheetId="4" hidden="1">1</definedName>
    <definedName name="_Regression_Int" localSheetId="16" hidden="1">1</definedName>
    <definedName name="ab">'Dem35'!#REF!</definedName>
    <definedName name="admJ" localSheetId="7">'dem14'!#REF!</definedName>
    <definedName name="ah" localSheetId="19">'dem38'!#REF!</definedName>
    <definedName name="ahcap" localSheetId="9">#REF!</definedName>
    <definedName name="ahcap" localSheetId="12">#REF!</definedName>
    <definedName name="ahcap" localSheetId="13">#REF!</definedName>
    <definedName name="ahcap" localSheetId="22">#REF!</definedName>
    <definedName name="ahcap" localSheetId="4">#REF!</definedName>
    <definedName name="ahcap" localSheetId="16">#REF!</definedName>
    <definedName name="ahcap">#REF!</definedName>
    <definedName name="are" localSheetId="8">'dem15'!#REF!</definedName>
    <definedName name="arerec" localSheetId="8">'dem15'!#REF!</definedName>
    <definedName name="cacap" localSheetId="17">'dem34'!#REF!</definedName>
    <definedName name="cacap" localSheetId="16">psc!#REF!</definedName>
    <definedName name="cad" localSheetId="10">'dem19'!#REF!</definedName>
    <definedName name="cad" localSheetId="19">'dem38'!#REF!</definedName>
    <definedName name="capcoop" localSheetId="19">'dem38'!#REF!</definedName>
    <definedName name="capcrop" localSheetId="19">'dem38'!#REF!</definedName>
    <definedName name="capedu" localSheetId="19">'dem38'!#REF!</definedName>
    <definedName name="capforest" localSheetId="19">'dem38'!#REF!</definedName>
    <definedName name="caphealth" localSheetId="19">'dem38'!#REF!</definedName>
    <definedName name="caphousing" localSheetId="19">'dem38'!#REF!</definedName>
    <definedName name="capind" localSheetId="19">'dem38'!#REF!</definedName>
    <definedName name="capoap" localSheetId="19">'dem38'!#REF!</definedName>
    <definedName name="capordp" localSheetId="19">'dem38'!#REF!</definedName>
    <definedName name="cappower" localSheetId="19">'dem38'!#REF!</definedName>
    <definedName name="CAPPW" localSheetId="17">'dem34'!#REF!</definedName>
    <definedName name="cappw" localSheetId="19">'dem38'!#REF!</definedName>
    <definedName name="CAPPW" localSheetId="16">psc!#REF!</definedName>
    <definedName name="caproad" localSheetId="19">'dem38'!#REF!</definedName>
    <definedName name="capst" localSheetId="19">'dem38'!#REF!</definedName>
    <definedName name="captourism" localSheetId="19">'dem38'!#REF!</definedName>
    <definedName name="capUD" localSheetId="19">'dem38'!#REF!</definedName>
    <definedName name="capvillage" localSheetId="19">'dem38'!#REF!</definedName>
    <definedName name="capwater" localSheetId="19">'dem38'!#REF!</definedName>
    <definedName name="censusrec" localSheetId="9">#REF!</definedName>
    <definedName name="censusrec" localSheetId="11">#REF!</definedName>
    <definedName name="censusrec" localSheetId="12">#REF!</definedName>
    <definedName name="censusrec" localSheetId="13">#REF!</definedName>
    <definedName name="censusrec" localSheetId="20">#REF!</definedName>
    <definedName name="censusrec" localSheetId="22">#REF!</definedName>
    <definedName name="censusrec" localSheetId="4">#REF!</definedName>
    <definedName name="censusrec" localSheetId="16">#REF!</definedName>
    <definedName name="censusrec">#REF!</definedName>
    <definedName name="ch" localSheetId="8">'dem15'!#REF!</definedName>
    <definedName name="ch" localSheetId="12">'dem28'!#REF!</definedName>
    <definedName name="charged" localSheetId="6">#REF!</definedName>
    <definedName name="charged" localSheetId="9">#REF!</definedName>
    <definedName name="charged" localSheetId="11">#REF!</definedName>
    <definedName name="charged" localSheetId="12">#REF!</definedName>
    <definedName name="charged" localSheetId="13">#REF!</definedName>
    <definedName name="charged" localSheetId="20">#REF!</definedName>
    <definedName name="charged" localSheetId="22">#REF!</definedName>
    <definedName name="charged" localSheetId="4">#REF!</definedName>
    <definedName name="charged" localSheetId="16">#REF!</definedName>
    <definedName name="charged">#REF!</definedName>
    <definedName name="chCap" localSheetId="8">'dem15'!#REF!</definedName>
    <definedName name="chrec" localSheetId="8">'dem15'!#REF!</definedName>
    <definedName name="civil" localSheetId="19">'dem38'!#REF!</definedName>
    <definedName name="conven" localSheetId="19">'dem38'!#REF!</definedName>
    <definedName name="coop" localSheetId="19">'dem38'!#REF!</definedName>
    <definedName name="cote" localSheetId="9">'dem17'!#REF!</definedName>
    <definedName name="crop" localSheetId="19">'dem38'!#REF!</definedName>
    <definedName name="css" localSheetId="6">'dem13'!#REF!</definedName>
    <definedName name="css" localSheetId="12">'dem28'!#REF!</definedName>
    <definedName name="cssrec" localSheetId="6">'dem13'!#REF!</definedName>
    <definedName name="cssrec" localSheetId="12">'dem28'!#REF!</definedName>
    <definedName name="cul" localSheetId="19">'dem38'!#REF!</definedName>
    <definedName name="culrec" localSheetId="3">'dem5'!#REF!</definedName>
    <definedName name="culture" localSheetId="3">'dem5'!#REF!</definedName>
    <definedName name="culturerevenue" localSheetId="3">'dem5'!$E$11:$G$11</definedName>
    <definedName name="da" localSheetId="9">#REF!</definedName>
    <definedName name="da" localSheetId="11">#REF!</definedName>
    <definedName name="da" localSheetId="12">#REF!</definedName>
    <definedName name="da" localSheetId="13">#REF!</definedName>
    <definedName name="da" localSheetId="20">#REF!</definedName>
    <definedName name="da" localSheetId="22">#REF!</definedName>
    <definedName name="da" localSheetId="4">#REF!</definedName>
    <definedName name="da" localSheetId="16">#REF!</definedName>
    <definedName name="da">#REF!</definedName>
    <definedName name="dd" localSheetId="19">'dem38'!#REF!</definedName>
    <definedName name="dedrec2" localSheetId="9">'dem41'!#REF!</definedName>
    <definedName name="dedrec2" localSheetId="12">'dem41'!#REF!</definedName>
    <definedName name="dedrec2" localSheetId="13">'dem41'!#REF!</definedName>
    <definedName name="dedrec2" localSheetId="22">'dem41'!#REF!</definedName>
    <definedName name="dedrec2" localSheetId="16">'dem41'!#REF!</definedName>
    <definedName name="dedrec2">'dem41'!#REF!</definedName>
    <definedName name="dem21rec" localSheetId="9">#REF!</definedName>
    <definedName name="dem21rec" localSheetId="12">#REF!</definedName>
    <definedName name="dem21rec" localSheetId="13">#REF!</definedName>
    <definedName name="dem21rec" localSheetId="22">#REF!</definedName>
    <definedName name="dem21rec" localSheetId="16">#REF!</definedName>
    <definedName name="dem21rec">#REF!</definedName>
    <definedName name="dem38A" hidden="1">#REF!</definedName>
    <definedName name="dopcap" localSheetId="9">#REF!</definedName>
    <definedName name="dopcap" localSheetId="12">#REF!</definedName>
    <definedName name="dopcap" localSheetId="13">#REF!</definedName>
    <definedName name="dopcap" localSheetId="22">#REF!</definedName>
    <definedName name="dopcap" localSheetId="16">#REF!</definedName>
    <definedName name="dopcap">#REF!</definedName>
    <definedName name="dopla21" localSheetId="9">#REF!</definedName>
    <definedName name="dopla21" localSheetId="12">#REF!</definedName>
    <definedName name="dopla21" localSheetId="13">#REF!</definedName>
    <definedName name="dopla21" localSheetId="22">#REF!</definedName>
    <definedName name="dopla21" localSheetId="16">#REF!</definedName>
    <definedName name="dopla21">#REF!</definedName>
    <definedName name="ecclesiastical" localSheetId="4">'dem6'!$E$11:$G$11</definedName>
    <definedName name="ecla" localSheetId="4">'dem6'!#REF!</definedName>
    <definedName name="ecology" localSheetId="19">'dem38'!#REF!</definedName>
    <definedName name="edu" localSheetId="19">'dem38'!#REF!</definedName>
    <definedName name="educap" localSheetId="20">'dem39'!#REF!</definedName>
    <definedName name="educap" localSheetId="3">'dem5'!#REF!</definedName>
    <definedName name="educap" localSheetId="5">'dem7'!#REF!</definedName>
    <definedName name="education" localSheetId="5">'dem7'!#REF!</definedName>
    <definedName name="educationrevenue" localSheetId="5">'dem7'!#REF!</definedName>
    <definedName name="edurec1" localSheetId="5">'dem7'!#REF!</definedName>
    <definedName name="edurec2" localSheetId="5">'dem7'!#REF!</definedName>
    <definedName name="edurec3" localSheetId="5">'dem7'!#REF!</definedName>
    <definedName name="edurec4" localSheetId="5">'dem7'!#REF!</definedName>
    <definedName name="ee" localSheetId="8">#REF!</definedName>
    <definedName name="ee" localSheetId="9">#REF!</definedName>
    <definedName name="ee" localSheetId="11">#REF!</definedName>
    <definedName name="ee" localSheetId="12">#REF!</definedName>
    <definedName name="ee" localSheetId="13">#REF!</definedName>
    <definedName name="ee" localSheetId="22">#REF!</definedName>
    <definedName name="ee" localSheetId="23">#REF!</definedName>
    <definedName name="ee" localSheetId="4">#REF!</definedName>
    <definedName name="ee" localSheetId="16">#REF!</definedName>
    <definedName name="ee">#REF!</definedName>
    <definedName name="election" localSheetId="18">'Dem35'!#REF!</definedName>
    <definedName name="election" localSheetId="23">'dem41'!#REF!</definedName>
    <definedName name="fcd" localSheetId="10">'dem19'!#REF!</definedName>
    <definedName name="fcpcap" localSheetId="10">'dem19'!#REF!</definedName>
    <definedName name="fish" localSheetId="19">'dem38'!#REF!</definedName>
    <definedName name="fishcap" localSheetId="6">#REF!</definedName>
    <definedName name="fishcap" localSheetId="7">#REF!</definedName>
    <definedName name="fishcap" localSheetId="8">#REF!</definedName>
    <definedName name="fishcap" localSheetId="9">[9]DEMAND2!$D$657:$L$657</definedName>
    <definedName name="fishcap" localSheetId="11">#REF!</definedName>
    <definedName name="fishcap" localSheetId="12">#REF!</definedName>
    <definedName name="fishcap" localSheetId="13">#REF!</definedName>
    <definedName name="fishcap" localSheetId="14">#REF!</definedName>
    <definedName name="fishcap" localSheetId="21">[10]dem2!$D$657:$L$657</definedName>
    <definedName name="fishcap" localSheetId="22">[10]dem2!$D$657:$L$657</definedName>
    <definedName name="fishcap" localSheetId="4">#REF!</definedName>
    <definedName name="fishcap" localSheetId="16">#REF!</definedName>
    <definedName name="fishcap">#REF!</definedName>
    <definedName name="Fishrev" localSheetId="6">#REF!</definedName>
    <definedName name="Fishrev" localSheetId="7">#REF!</definedName>
    <definedName name="Fishrev" localSheetId="8">#REF!</definedName>
    <definedName name="Fishrev" localSheetId="9">[9]DEMAND2!$D$574:$L$574</definedName>
    <definedName name="Fishrev" localSheetId="11">#REF!</definedName>
    <definedName name="Fishrev" localSheetId="12">#REF!</definedName>
    <definedName name="Fishrev" localSheetId="13">#REF!</definedName>
    <definedName name="Fishrev" localSheetId="14">#REF!</definedName>
    <definedName name="Fishrev" localSheetId="15">[11]dem2!$D$574:$L$574</definedName>
    <definedName name="Fishrev" localSheetId="20">#REF!</definedName>
    <definedName name="Fishrev" localSheetId="21">[10]dem2!$D$574:$L$574</definedName>
    <definedName name="Fishrev" localSheetId="22">[10]dem2!$D$574:$L$574</definedName>
    <definedName name="Fishrev" localSheetId="4">#REF!</definedName>
    <definedName name="Fishrev" localSheetId="16">#REF!</definedName>
    <definedName name="Fishrev">#REF!</definedName>
    <definedName name="food" localSheetId="19">'dem38'!#REF!</definedName>
    <definedName name="forest" localSheetId="19">'dem38'!#REF!</definedName>
    <definedName name="fw" localSheetId="6">'dem13'!#REF!</definedName>
    <definedName name="fwl" localSheetId="7">#REF!</definedName>
    <definedName name="fwl" localSheetId="8">#REF!</definedName>
    <definedName name="fwl" localSheetId="9">#REF!</definedName>
    <definedName name="fwl" localSheetId="11">#REF!</definedName>
    <definedName name="fwl" localSheetId="12">#REF!</definedName>
    <definedName name="fwl" localSheetId="13">#REF!</definedName>
    <definedName name="fwl" localSheetId="14">#REF!</definedName>
    <definedName name="fwl" localSheetId="15">#REF!</definedName>
    <definedName name="fwl" localSheetId="20">#REF!</definedName>
    <definedName name="fwl" localSheetId="21">#REF!</definedName>
    <definedName name="fwl" localSheetId="22">#REF!</definedName>
    <definedName name="fwl" localSheetId="4">#REF!</definedName>
    <definedName name="fwl" localSheetId="16">#REF!</definedName>
    <definedName name="fwl">#REF!</definedName>
    <definedName name="fwlcap" localSheetId="8">#REF!</definedName>
    <definedName name="fwlcap" localSheetId="9">#REF!</definedName>
    <definedName name="fwlcap" localSheetId="11">#REF!</definedName>
    <definedName name="fwlcap" localSheetId="12">#REF!</definedName>
    <definedName name="fwlcap" localSheetId="13">#REF!</definedName>
    <definedName name="fwlcap" localSheetId="15">#REF!</definedName>
    <definedName name="fwlcap" localSheetId="20">#REF!</definedName>
    <definedName name="fwlcap" localSheetId="21">#REF!</definedName>
    <definedName name="fwlcap" localSheetId="22">#REF!</definedName>
    <definedName name="fwlcap" localSheetId="4">#REF!</definedName>
    <definedName name="fwlcap" localSheetId="16">#REF!</definedName>
    <definedName name="fwlcap">#REF!</definedName>
    <definedName name="fwlrec" localSheetId="6">#REF!</definedName>
    <definedName name="fwlrec" localSheetId="8">#REF!</definedName>
    <definedName name="fwlrec" localSheetId="9">#REF!</definedName>
    <definedName name="fwlrec" localSheetId="11">#REF!</definedName>
    <definedName name="fwlrec" localSheetId="12">#REF!</definedName>
    <definedName name="fwlrec" localSheetId="13">#REF!</definedName>
    <definedName name="fwlrec" localSheetId="15">#REF!</definedName>
    <definedName name="fwlrec" localSheetId="21">#REF!</definedName>
    <definedName name="fwlrec" localSheetId="22">#REF!</definedName>
    <definedName name="fwlrec" localSheetId="3">#REF!</definedName>
    <definedName name="fwlrec" localSheetId="4">#REF!</definedName>
    <definedName name="fwlrec" localSheetId="5">#REF!</definedName>
    <definedName name="fwlrec" localSheetId="16">#REF!</definedName>
    <definedName name="fwlrec">#REF!</definedName>
    <definedName name="health" localSheetId="6">'dem13'!#REF!</definedName>
    <definedName name="healthcap" localSheetId="6">'dem13'!#REF!</definedName>
    <definedName name="healthrec" localSheetId="6">'dem13'!#REF!</definedName>
    <definedName name="healthrec2" localSheetId="6">'dem13'!#REF!</definedName>
    <definedName name="healthrec3" localSheetId="6">'dem13'!#REF!</definedName>
    <definedName name="hortirec" localSheetId="8">'dem15'!#REF!</definedName>
    <definedName name="housing" localSheetId="6">'dem13'!#REF!</definedName>
    <definedName name="housing" localSheetId="9">#REF!</definedName>
    <definedName name="housing" localSheetId="11">#REF!</definedName>
    <definedName name="housing" localSheetId="12">#REF!</definedName>
    <definedName name="housing" localSheetId="13">'dem30'!#REF!</definedName>
    <definedName name="housing" localSheetId="14">'dem31'!#REF!</definedName>
    <definedName name="housing" localSheetId="15">'dem33'!#REF!</definedName>
    <definedName name="housing" localSheetId="18">'Dem35'!#REF!</definedName>
    <definedName name="housing" localSheetId="19">'dem38'!#REF!</definedName>
    <definedName name="housing" localSheetId="21">#REF!</definedName>
    <definedName name="housing" localSheetId="22">#REF!</definedName>
    <definedName name="housing" localSheetId="23">'dem41'!#REF!</definedName>
    <definedName name="housing" localSheetId="3">#REF!</definedName>
    <definedName name="housing" localSheetId="4">#REF!</definedName>
    <definedName name="housing" localSheetId="5">'dem7'!#REF!</definedName>
    <definedName name="housing" localSheetId="16">#REF!</definedName>
    <definedName name="housing">#REF!</definedName>
    <definedName name="housingcap" localSheetId="8">#REF!</definedName>
    <definedName name="housingcap" localSheetId="9">#REF!</definedName>
    <definedName name="housingcap" localSheetId="11">#REF!</definedName>
    <definedName name="housingcap" localSheetId="12">#REF!</definedName>
    <definedName name="housingcap" localSheetId="13">#REF!</definedName>
    <definedName name="housingcap" localSheetId="18">'Dem35'!#REF!</definedName>
    <definedName name="housingcap" localSheetId="21">#REF!</definedName>
    <definedName name="housingcap" localSheetId="22">#REF!</definedName>
    <definedName name="housingcap" localSheetId="23">'dem41'!#REF!</definedName>
    <definedName name="housingcap" localSheetId="3">#REF!</definedName>
    <definedName name="housingcap" localSheetId="4">#REF!</definedName>
    <definedName name="housingcap" localSheetId="16">#REF!</definedName>
    <definedName name="housingcap">#REF!</definedName>
    <definedName name="i" localSheetId="9">'dem17'!#REF!</definedName>
    <definedName name="ind" localSheetId="19">'dem38'!#REF!</definedName>
    <definedName name="ipr" localSheetId="19">'dem38'!#REF!</definedName>
    <definedName name="itcap" localSheetId="9">'dem17'!#REF!</definedName>
    <definedName name="jail" localSheetId="7">'dem14'!#REF!</definedName>
    <definedName name="jailrec" localSheetId="7">'dem14'!#REF!</definedName>
    <definedName name="jusrec" localSheetId="11">'dem20'!#REF!</definedName>
    <definedName name="justice" localSheetId="6">#REF!</definedName>
    <definedName name="justice" localSheetId="8">#REF!</definedName>
    <definedName name="justice" localSheetId="9">#REF!</definedName>
    <definedName name="justice" localSheetId="11">'dem20'!#REF!</definedName>
    <definedName name="justice" localSheetId="12">#REF!</definedName>
    <definedName name="justice" localSheetId="13">#REF!</definedName>
    <definedName name="justice" localSheetId="17">#REF!</definedName>
    <definedName name="justice" localSheetId="21">#REF!</definedName>
    <definedName name="justice" localSheetId="22">#REF!</definedName>
    <definedName name="justice" localSheetId="4">#REF!</definedName>
    <definedName name="justice" localSheetId="16">#REF!</definedName>
    <definedName name="justice">#REF!</definedName>
    <definedName name="justicerec" localSheetId="9">#REF!</definedName>
    <definedName name="justicerec" localSheetId="11">'dem20'!#REF!</definedName>
    <definedName name="justicerec" localSheetId="12">#REF!</definedName>
    <definedName name="justicerec" localSheetId="13">#REF!</definedName>
    <definedName name="justicerec" localSheetId="17">[12]dem21!$E$128:$L$128</definedName>
    <definedName name="justicerec" localSheetId="21">[13]dem21!$E$128:$L$128</definedName>
    <definedName name="justicerec" localSheetId="22">[13]dem21!$E$128:$L$128</definedName>
    <definedName name="justicerec" localSheetId="16">[12]dem21!$E$128:$L$128</definedName>
    <definedName name="justicerec">#REF!</definedName>
    <definedName name="labour" localSheetId="19">'dem38'!#REF!</definedName>
    <definedName name="Labour" localSheetId="5">'dem7'!#REF!</definedName>
    <definedName name="loan" localSheetId="6">'dem13'!#REF!</definedName>
    <definedName name="lottery1" localSheetId="9">#REF!</definedName>
    <definedName name="lottery1" localSheetId="12">#REF!</definedName>
    <definedName name="lottery1" localSheetId="13">#REF!</definedName>
    <definedName name="lottery1" localSheetId="22">#REF!</definedName>
    <definedName name="lottery1" localSheetId="16">#REF!</definedName>
    <definedName name="lottery1">#REF!</definedName>
    <definedName name="lr" localSheetId="8">#REF!</definedName>
    <definedName name="lr" localSheetId="9">#REF!</definedName>
    <definedName name="lr" localSheetId="10">#REF!</definedName>
    <definedName name="lr" localSheetId="11">#REF!</definedName>
    <definedName name="lr" localSheetId="12">#REF!</definedName>
    <definedName name="lr" localSheetId="13">#REF!</definedName>
    <definedName name="lr" localSheetId="17">#REF!</definedName>
    <definedName name="lr" localSheetId="19">'dem38'!#REF!</definedName>
    <definedName name="lr" localSheetId="21">#REF!</definedName>
    <definedName name="lr" localSheetId="22">#REF!</definedName>
    <definedName name="lr" localSheetId="4">#REF!</definedName>
    <definedName name="lr" localSheetId="16">#REF!</definedName>
    <definedName name="lr">#REF!</definedName>
    <definedName name="lrrec" localSheetId="8">#REF!</definedName>
    <definedName name="lrrec" localSheetId="9">#REF!</definedName>
    <definedName name="lrrec" localSheetId="11">#REF!</definedName>
    <definedName name="lrrec" localSheetId="12">#REF!</definedName>
    <definedName name="lrrec" localSheetId="13">#REF!</definedName>
    <definedName name="lrrec" localSheetId="14">#REF!</definedName>
    <definedName name="lrrec" localSheetId="17">#REF!</definedName>
    <definedName name="lrrec" localSheetId="21">#REF!</definedName>
    <definedName name="lrrec" localSheetId="22">#REF!</definedName>
    <definedName name="lrrec" localSheetId="4">#REF!</definedName>
    <definedName name="lrrec" localSheetId="16">#REF!</definedName>
    <definedName name="lrrec">#REF!</definedName>
    <definedName name="med" localSheetId="19">'dem38'!#REF!</definedName>
    <definedName name="mgs" localSheetId="7">'dem14'!#REF!</definedName>
    <definedName name="mi" localSheetId="10">'dem19'!#REF!</definedName>
    <definedName name="micap" localSheetId="10">'dem19'!#REF!</definedName>
    <definedName name="minister" localSheetId="7">'dem14'!#REF!</definedName>
    <definedName name="minor" localSheetId="19">'dem38'!#REF!</definedName>
    <definedName name="minrec" localSheetId="7">'dem14'!#REF!</definedName>
    <definedName name="nc" localSheetId="6">#REF!</definedName>
    <definedName name="nc" localSheetId="8">#REF!</definedName>
    <definedName name="nc" localSheetId="9">#REF!</definedName>
    <definedName name="nc" localSheetId="11">#REF!</definedName>
    <definedName name="nc" localSheetId="12">#REF!</definedName>
    <definedName name="nc" localSheetId="13">#REF!</definedName>
    <definedName name="nc" localSheetId="14">#REF!</definedName>
    <definedName name="nc" localSheetId="15">#REF!</definedName>
    <definedName name="nc" localSheetId="17">#REF!</definedName>
    <definedName name="nc" localSheetId="21">#REF!</definedName>
    <definedName name="nc" localSheetId="22">#REF!</definedName>
    <definedName name="nc" localSheetId="23">#REF!</definedName>
    <definedName name="nc" localSheetId="4">#REF!</definedName>
    <definedName name="nc" localSheetId="16">#REF!</definedName>
    <definedName name="nc">#REF!</definedName>
    <definedName name="ncfund" localSheetId="6">#REF!</definedName>
    <definedName name="ncfund" localSheetId="8">#REF!</definedName>
    <definedName name="ncfund" localSheetId="9">#REF!</definedName>
    <definedName name="ncfund" localSheetId="11">#REF!</definedName>
    <definedName name="ncfund" localSheetId="12">#REF!</definedName>
    <definedName name="ncfund" localSheetId="13">#REF!</definedName>
    <definedName name="ncfund" localSheetId="14">#REF!</definedName>
    <definedName name="ncfund" localSheetId="15">#REF!</definedName>
    <definedName name="ncfund" localSheetId="17">#REF!</definedName>
    <definedName name="ncfund" localSheetId="21">#REF!</definedName>
    <definedName name="ncfund" localSheetId="22">#REF!</definedName>
    <definedName name="ncfund" localSheetId="23">#REF!</definedName>
    <definedName name="ncfund" localSheetId="4">#REF!</definedName>
    <definedName name="ncfund" localSheetId="16">#REF!</definedName>
    <definedName name="ncfund">#REF!</definedName>
    <definedName name="ncrec" localSheetId="6">#REF!</definedName>
    <definedName name="ncrec" localSheetId="8">#REF!</definedName>
    <definedName name="ncrec" localSheetId="9">#REF!</definedName>
    <definedName name="ncrec" localSheetId="11">#REF!</definedName>
    <definedName name="ncrec" localSheetId="12">#REF!</definedName>
    <definedName name="ncrec" localSheetId="13">#REF!</definedName>
    <definedName name="ncrec" localSheetId="15">#REF!</definedName>
    <definedName name="ncrec" localSheetId="17">#REF!</definedName>
    <definedName name="ncrec" localSheetId="21">#REF!</definedName>
    <definedName name="ncrec" localSheetId="22">#REF!</definedName>
    <definedName name="ncrec" localSheetId="23">#REF!</definedName>
    <definedName name="ncrec" localSheetId="4">#REF!</definedName>
    <definedName name="ncrec" localSheetId="16">#REF!</definedName>
    <definedName name="ncrec">#REF!</definedName>
    <definedName name="ncrec1" localSheetId="8">#REF!</definedName>
    <definedName name="ncrec1" localSheetId="9">#REF!</definedName>
    <definedName name="ncrec1" localSheetId="11">#REF!</definedName>
    <definedName name="ncrec1" localSheetId="12">#REF!</definedName>
    <definedName name="ncrec1" localSheetId="13">#REF!</definedName>
    <definedName name="ncrec1" localSheetId="15">#REF!</definedName>
    <definedName name="ncrec1" localSheetId="17">#REF!</definedName>
    <definedName name="ncrec1" localSheetId="21">#REF!</definedName>
    <definedName name="ncrec1" localSheetId="22">#REF!</definedName>
    <definedName name="ncrec1" localSheetId="23">#REF!</definedName>
    <definedName name="ncrec1" localSheetId="4">#REF!</definedName>
    <definedName name="ncrec1" localSheetId="5">#REF!</definedName>
    <definedName name="ncrec1" localSheetId="16">#REF!</definedName>
    <definedName name="ncrec1">#REF!</definedName>
    <definedName name="ncse" localSheetId="18">'Dem35'!#REF!</definedName>
    <definedName name="non_plan">'dem39'!A1</definedName>
    <definedName name="np" localSheetId="6">'dem13'!#REF!</definedName>
    <definedName name="np" localSheetId="7">'dem14'!#REF!</definedName>
    <definedName name="np" localSheetId="8">'dem15'!#REF!</definedName>
    <definedName name="np" localSheetId="9">'dem17'!#REF!</definedName>
    <definedName name="np" localSheetId="10">'dem19'!#REF!</definedName>
    <definedName name="np" localSheetId="11">'dem20'!#REF!</definedName>
    <definedName name="np" localSheetId="12">'dem28'!#REF!</definedName>
    <definedName name="np" localSheetId="13">'dem30'!#REF!</definedName>
    <definedName name="np" localSheetId="14">'dem31'!#REF!</definedName>
    <definedName name="np" localSheetId="15">'dem33'!#REF!</definedName>
    <definedName name="np" localSheetId="17">'dem34'!#REF!</definedName>
    <definedName name="np" localSheetId="18">'Dem35'!#REF!</definedName>
    <definedName name="np" localSheetId="19">'dem38'!#REF!</definedName>
    <definedName name="np" localSheetId="20">'dem39'!#REF!</definedName>
    <definedName name="np" localSheetId="21">'dem40'!$F$53</definedName>
    <definedName name="np" localSheetId="22">dem40A!#REF!</definedName>
    <definedName name="np" localSheetId="23">'dem41'!#REF!</definedName>
    <definedName name="np" localSheetId="3">'dem5'!#REF!</definedName>
    <definedName name="np" localSheetId="4">'dem6'!#REF!</definedName>
    <definedName name="np" localSheetId="5">'dem7'!#REF!</definedName>
    <definedName name="np" localSheetId="16">psc!#REF!</definedName>
    <definedName name="np">#REF!</definedName>
    <definedName name="Nutrition" localSheetId="8">#REF!</definedName>
    <definedName name="Nutrition" localSheetId="9">#REF!</definedName>
    <definedName name="Nutrition" localSheetId="11">#REF!</definedName>
    <definedName name="Nutrition" localSheetId="12">#REF!</definedName>
    <definedName name="Nutrition" localSheetId="13">#REF!</definedName>
    <definedName name="Nutrition" localSheetId="19">'dem38'!#REF!</definedName>
    <definedName name="Nutrition" localSheetId="22">#REF!</definedName>
    <definedName name="Nutrition" localSheetId="4">#REF!</definedName>
    <definedName name="Nutrition" localSheetId="16">#REF!</definedName>
    <definedName name="Nutrition">#REF!</definedName>
    <definedName name="oap" localSheetId="8">'dem15'!#REF!</definedName>
    <definedName name="oap" localSheetId="19">'dem38'!#REF!</definedName>
    <definedName name="oapCap" localSheetId="8">'dem15'!#REF!</definedName>
    <definedName name="oges" localSheetId="6">#REF!</definedName>
    <definedName name="oges" localSheetId="9">#REF!</definedName>
    <definedName name="oges" localSheetId="11">#REF!</definedName>
    <definedName name="oges" localSheetId="12">#REF!</definedName>
    <definedName name="oges" localSheetId="13">#REF!</definedName>
    <definedName name="oges" localSheetId="20">#REF!</definedName>
    <definedName name="oges" localSheetId="22">#REF!</definedName>
    <definedName name="oges" localSheetId="23">'dem41'!#REF!</definedName>
    <definedName name="oges" localSheetId="4">#REF!</definedName>
    <definedName name="oges" localSheetId="16">#REF!</definedName>
    <definedName name="oges">#REF!</definedName>
    <definedName name="ordp" localSheetId="18">'Dem35'!#REF!</definedName>
    <definedName name="ordp" localSheetId="19">'dem38'!#REF!</definedName>
    <definedName name="ordpcap" localSheetId="18">'Dem35'!#REF!</definedName>
    <definedName name="ordprec" localSheetId="18">'Dem35'!#REF!</definedName>
    <definedName name="osap" localSheetId="12">'dem28'!#REF!</definedName>
    <definedName name="osapcap" localSheetId="12">'dem28'!#REF!</definedName>
    <definedName name="osr" localSheetId="19">'dem38'!#REF!</definedName>
    <definedName name="ossrec" localSheetId="4">'dem6'!#REF!</definedName>
    <definedName name="otdrec" localSheetId="23">'dem41'!#REF!</definedName>
    <definedName name="pension" localSheetId="6">#REF!</definedName>
    <definedName name="pension" localSheetId="8">#REF!</definedName>
    <definedName name="pension" localSheetId="9">#REF!</definedName>
    <definedName name="pension" localSheetId="11">'dem20'!#REF!</definedName>
    <definedName name="pension" localSheetId="12">#REF!</definedName>
    <definedName name="pension" localSheetId="13">#REF!</definedName>
    <definedName name="pension" localSheetId="20">#REF!</definedName>
    <definedName name="pension" localSheetId="22">#REF!</definedName>
    <definedName name="pension" localSheetId="4">#REF!</definedName>
    <definedName name="pension" localSheetId="16">#REF!</definedName>
    <definedName name="pension">#REF!</definedName>
    <definedName name="powCaprec" localSheetId="13">'dem30'!#REF!</definedName>
    <definedName name="powCaprec" localSheetId="14">'dem31'!#REF!</definedName>
    <definedName name="Power" localSheetId="13">'dem30'!#REF!</definedName>
    <definedName name="Power" localSheetId="14">'dem31'!#REF!</definedName>
    <definedName name="power" localSheetId="19">'dem38'!#REF!</definedName>
    <definedName name="powercap" localSheetId="13">'dem30'!#REF!</definedName>
    <definedName name="powercap" localSheetId="14">'dem31'!#REF!</definedName>
    <definedName name="powerrec" localSheetId="13">'dem30'!#REF!</definedName>
    <definedName name="powerrec" localSheetId="14">'dem31'!#REF!</definedName>
    <definedName name="powerrec1" localSheetId="13">'dem30'!#REF!</definedName>
    <definedName name="powerrec1" localSheetId="14">'dem31'!#REF!</definedName>
    <definedName name="powloan" localSheetId="13">'dem30'!#REF!</definedName>
    <definedName name="powloan" localSheetId="14">'dem31'!#REF!</definedName>
    <definedName name="_xlnm.Print_Area" localSheetId="0">bILL_SCH!$A$1:$F$35</definedName>
    <definedName name="_xlnm.Print_Area" localSheetId="6">'dem13'!$A$1:$H$54</definedName>
    <definedName name="_xlnm.Print_Area" localSheetId="7">'dem14'!$A$1:$H$36</definedName>
    <definedName name="_xlnm.Print_Area" localSheetId="8">'dem15'!$A$1:$H$28</definedName>
    <definedName name="_xlnm.Print_Area" localSheetId="9">'dem17'!$A$1:$H$36</definedName>
    <definedName name="_xlnm.Print_Area" localSheetId="10">'dem19'!$A$1:$H$32</definedName>
    <definedName name="_xlnm.Print_Area" localSheetId="11">'dem20'!$A$1:$H$31</definedName>
    <definedName name="_xlnm.Print_Area" localSheetId="12">'dem28'!$A$1:$H$29</definedName>
    <definedName name="_xlnm.Print_Area" localSheetId="13">'dem30'!$A$1:$H$48</definedName>
    <definedName name="_xlnm.Print_Area" localSheetId="14">'dem31'!$A$1:$H$40</definedName>
    <definedName name="_xlnm.Print_Area" localSheetId="15">'dem33'!$A$1:$H$30</definedName>
    <definedName name="_xlnm.Print_Area" localSheetId="17">'dem34'!$A$1:$H$77</definedName>
    <definedName name="_xlnm.Print_Area" localSheetId="18">'Dem35'!$A$1:$H$108</definedName>
    <definedName name="_xlnm.Print_Area" localSheetId="19">'dem38'!$A$1:$H$89</definedName>
    <definedName name="_xlnm.Print_Area" localSheetId="20">'dem39'!$A$1:$H$28</definedName>
    <definedName name="_xlnm.Print_Area" localSheetId="21">'dem40'!$A$1:$H$61</definedName>
    <definedName name="_xlnm.Print_Area" localSheetId="22">dem40A!$A$1:$H$54</definedName>
    <definedName name="_xlnm.Print_Area" localSheetId="23">'dem41'!$A$1:$H$60</definedName>
    <definedName name="_xlnm.Print_Area" localSheetId="3">'dem5'!$A$1:$H$31</definedName>
    <definedName name="_xlnm.Print_Area" localSheetId="4">'dem6'!$A$1:$H$28</definedName>
    <definedName name="_xlnm.Print_Area" localSheetId="5">'dem7'!$A$1:$H$54</definedName>
    <definedName name="_xlnm.Print_Area" localSheetId="1">Introduc.!$A$1:$C$56</definedName>
    <definedName name="_xlnm.Print_Area" localSheetId="16">psc!$A$1:$H$28</definedName>
    <definedName name="_xlnm.Print_Area" localSheetId="2">Rev_Cap!$A$1:$H$30</definedName>
    <definedName name="_xlnm.Print_Titles" localSheetId="6">'dem13'!$14:$16</definedName>
    <definedName name="_xlnm.Print_Titles" localSheetId="7">'dem14'!$14:$16</definedName>
    <definedName name="_xlnm.Print_Titles" localSheetId="8">'dem15'!$14:$15</definedName>
    <definedName name="_xlnm.Print_Titles" localSheetId="9">'dem17'!$12:$14</definedName>
    <definedName name="_xlnm.Print_Titles" localSheetId="10">'dem19'!$14:$16</definedName>
    <definedName name="_xlnm.Print_Titles" localSheetId="11">'dem20'!$17:$18</definedName>
    <definedName name="_xlnm.Print_Titles" localSheetId="12">'dem28'!$14:$16</definedName>
    <definedName name="_xlnm.Print_Titles" localSheetId="13">'dem30'!$14:$16</definedName>
    <definedName name="_xlnm.Print_Titles" localSheetId="14">'dem31'!$14:$16</definedName>
    <definedName name="_xlnm.Print_Titles" localSheetId="15">'dem33'!$14:$16</definedName>
    <definedName name="_xlnm.Print_Titles" localSheetId="17">'dem34'!$14:$16</definedName>
    <definedName name="_xlnm.Print_Titles" localSheetId="18">'Dem35'!$14:$16</definedName>
    <definedName name="_xlnm.Print_Titles" localSheetId="19">'dem38'!$14:$16</definedName>
    <definedName name="_xlnm.Print_Titles" localSheetId="20">'dem39'!$14:$16</definedName>
    <definedName name="_xlnm.Print_Titles" localSheetId="21">'dem40'!$12:$14</definedName>
    <definedName name="_xlnm.Print_Titles" localSheetId="22">dem40A!$14:$16</definedName>
    <definedName name="_xlnm.Print_Titles" localSheetId="23">'dem41'!$15:$16</definedName>
    <definedName name="_xlnm.Print_Titles" localSheetId="3">'dem5'!$15:$16</definedName>
    <definedName name="_xlnm.Print_Titles" localSheetId="4">'dem6'!$13:$16</definedName>
    <definedName name="_xlnm.Print_Titles" localSheetId="5">'dem7'!$14:$15</definedName>
    <definedName name="_xlnm.Print_Titles" localSheetId="1">Introduc.!$23:$23</definedName>
    <definedName name="_xlnm.Print_Titles" localSheetId="16">psc!$13:$15</definedName>
    <definedName name="_xlnm.Print_Titles" localSheetId="2">Rev_Cap!$4:$6</definedName>
    <definedName name="public" localSheetId="19">'dem38'!#REF!</definedName>
    <definedName name="pw" localSheetId="6">'dem13'!#REF!</definedName>
    <definedName name="pw" localSheetId="9">#REF!</definedName>
    <definedName name="pw" localSheetId="12">#REF!</definedName>
    <definedName name="pw" localSheetId="13">'dem30'!#REF!</definedName>
    <definedName name="pw" localSheetId="14">'dem31'!#REF!</definedName>
    <definedName name="pw" localSheetId="15">'dem33'!#REF!</definedName>
    <definedName name="pw" localSheetId="17">'dem34'!#REF!</definedName>
    <definedName name="pw" localSheetId="22">#REF!</definedName>
    <definedName name="pw" localSheetId="23">'dem41'!#REF!</definedName>
    <definedName name="pw" localSheetId="4">#REF!</definedName>
    <definedName name="pw" localSheetId="5">'dem7'!#REF!</definedName>
    <definedName name="pw" localSheetId="16">psc!#REF!</definedName>
    <definedName name="pw">#REF!</definedName>
    <definedName name="pwcap" localSheetId="8">#REF!</definedName>
    <definedName name="pwcap" localSheetId="9">#REF!</definedName>
    <definedName name="pwcap" localSheetId="11">#REF!</definedName>
    <definedName name="pwcap" localSheetId="12">#REF!</definedName>
    <definedName name="pwcap" localSheetId="13">'dem30'!#REF!</definedName>
    <definedName name="pwcap" localSheetId="14">'dem31'!#REF!</definedName>
    <definedName name="pwcap" localSheetId="22">#REF!</definedName>
    <definedName name="pwcap" localSheetId="4">#REF!</definedName>
    <definedName name="pwcap" localSheetId="16">#REF!</definedName>
    <definedName name="pwcap">#REF!</definedName>
    <definedName name="pwrec" localSheetId="6">'dem13'!#REF!</definedName>
    <definedName name="rb" localSheetId="13">'dem30'!#REF!</definedName>
    <definedName name="rb" localSheetId="14">'dem31'!#REF!</definedName>
    <definedName name="rb" localSheetId="17">'dem34'!#REF!</definedName>
    <definedName name="rb" localSheetId="18">'Dem35'!#REF!</definedName>
    <definedName name="rb" localSheetId="16">psc!#REF!</definedName>
    <definedName name="rbcap" localSheetId="17">'dem34'!#REF!</definedName>
    <definedName name="rbcap" localSheetId="18">'Dem35'!#REF!</definedName>
    <definedName name="rbcap" localSheetId="16">psc!#REF!</definedName>
    <definedName name="rbrec" localSheetId="17">'dem34'!#REF!</definedName>
    <definedName name="rbrec" localSheetId="18">'Dem35'!#REF!</definedName>
    <definedName name="rbrec" localSheetId="16">psc!#REF!</definedName>
    <definedName name="rbrec3" localSheetId="17">'dem34'!#REF!</definedName>
    <definedName name="rbrec3" localSheetId="16">psc!#REF!</definedName>
    <definedName name="re" localSheetId="18">'Dem35'!#REF!</definedName>
    <definedName name="RE" localSheetId="19">'dem38'!#REF!</definedName>
    <definedName name="rec" localSheetId="6">'dem13'!#REF!</definedName>
    <definedName name="rec" localSheetId="8">#REF!</definedName>
    <definedName name="rec" localSheetId="9">#REF!</definedName>
    <definedName name="rec" localSheetId="11">'dem20'!#REF!</definedName>
    <definedName name="rec" localSheetId="12">#REF!</definedName>
    <definedName name="rec" localSheetId="13">'dem30'!#REF!</definedName>
    <definedName name="rec" localSheetId="14">'dem31'!#REF!</definedName>
    <definedName name="rec" localSheetId="19">'dem38'!#REF!</definedName>
    <definedName name="rec" localSheetId="20">#REF!</definedName>
    <definedName name="rec" localSheetId="22">#REF!</definedName>
    <definedName name="rec" localSheetId="23">'dem41'!#REF!</definedName>
    <definedName name="rec" localSheetId="4">#REF!</definedName>
    <definedName name="rec" localSheetId="5">'dem7'!#REF!</definedName>
    <definedName name="rec" localSheetId="16">#REF!</definedName>
    <definedName name="rec">#REF!</definedName>
    <definedName name="reform" localSheetId="8">#REF!</definedName>
    <definedName name="reform" localSheetId="9">#REF!</definedName>
    <definedName name="reform" localSheetId="11">#REF!</definedName>
    <definedName name="reform" localSheetId="12">#REF!</definedName>
    <definedName name="reform" localSheetId="13">#REF!</definedName>
    <definedName name="reform" localSheetId="20">#REF!</definedName>
    <definedName name="reform" localSheetId="22">#REF!</definedName>
    <definedName name="reform" localSheetId="4">#REF!</definedName>
    <definedName name="reform" localSheetId="16">#REF!</definedName>
    <definedName name="reform">#REF!</definedName>
    <definedName name="research" localSheetId="19">'dem38'!#REF!</definedName>
    <definedName name="revise" localSheetId="6">'dem13'!#REF!</definedName>
    <definedName name="revise" localSheetId="7">'dem14'!#REF!</definedName>
    <definedName name="revise" localSheetId="8">'dem15'!#REF!</definedName>
    <definedName name="revise" localSheetId="9">'dem17'!$D$45:$H$45</definedName>
    <definedName name="revise" localSheetId="10">'dem19'!#REF!</definedName>
    <definedName name="revise" localSheetId="11">'dem20'!#REF!</definedName>
    <definedName name="revise" localSheetId="12">'dem28'!#REF!</definedName>
    <definedName name="revise" localSheetId="13">'dem30'!$D$21:$H$21</definedName>
    <definedName name="revise" localSheetId="14">'dem31'!#REF!</definedName>
    <definedName name="revise" localSheetId="15">'dem33'!#REF!</definedName>
    <definedName name="revise" localSheetId="17">'dem34'!#REF!</definedName>
    <definedName name="revise" localSheetId="18">'Dem35'!#REF!</definedName>
    <definedName name="revise" localSheetId="19">'dem38'!#REF!</definedName>
    <definedName name="revise" localSheetId="20">'dem39'!#REF!</definedName>
    <definedName name="revise" localSheetId="21">'dem40'!$D$79:$J$79</definedName>
    <definedName name="revise" localSheetId="22">dem40A!#REF!</definedName>
    <definedName name="revise" localSheetId="23">'dem41'!#REF!</definedName>
    <definedName name="revise" localSheetId="3">'dem5'!#REF!</definedName>
    <definedName name="revise" localSheetId="4">'dem6'!#REF!</definedName>
    <definedName name="revise" localSheetId="5">'dem7'!#REF!</definedName>
    <definedName name="revise" localSheetId="16">psc!$D$44:$H$44</definedName>
    <definedName name="revise">#REF!</definedName>
    <definedName name="roads" localSheetId="19">'dem38'!#REF!</definedName>
    <definedName name="roadsrec" localSheetId="17">'dem34'!#REF!</definedName>
    <definedName name="roadsrec" localSheetId="16">psc!#REF!</definedName>
    <definedName name="sc" localSheetId="18">'Dem35'!#REF!</definedName>
    <definedName name="scst" localSheetId="9">#REF!</definedName>
    <definedName name="scst" localSheetId="11">#REF!</definedName>
    <definedName name="scst" localSheetId="12">#REF!</definedName>
    <definedName name="scst" localSheetId="13">#REF!</definedName>
    <definedName name="scst" localSheetId="18">'Dem35'!#REF!</definedName>
    <definedName name="scst" localSheetId="19">'dem38'!#REF!</definedName>
    <definedName name="scst" localSheetId="22">#REF!</definedName>
    <definedName name="scst" localSheetId="4">#REF!</definedName>
    <definedName name="scst" localSheetId="16">#REF!</definedName>
    <definedName name="scst">#REF!</definedName>
    <definedName name="scstrec" localSheetId="19">'dem38'!#REF!</definedName>
    <definedName name="ses" localSheetId="12">'dem28'!#REF!</definedName>
    <definedName name="sesrec" localSheetId="12">'dem28'!#REF!</definedName>
    <definedName name="sgs" localSheetId="7">'dem14'!#REF!</definedName>
    <definedName name="sgs" localSheetId="8">#REF!</definedName>
    <definedName name="sgs" localSheetId="9">#REF!</definedName>
    <definedName name="sgs" localSheetId="11">#REF!</definedName>
    <definedName name="sgs" localSheetId="12">#REF!</definedName>
    <definedName name="sgs" localSheetId="13">#REF!</definedName>
    <definedName name="sgs" localSheetId="22">#REF!</definedName>
    <definedName name="sgs" localSheetId="4">#REF!</definedName>
    <definedName name="sgs" localSheetId="16">#REF!</definedName>
    <definedName name="sgs">#REF!</definedName>
    <definedName name="sgsrec" localSheetId="7">'dem14'!#REF!</definedName>
    <definedName name="sgsrec" localSheetId="9">#REF!</definedName>
    <definedName name="sgsrec" localSheetId="12">#REF!</definedName>
    <definedName name="sgsrec" localSheetId="13">#REF!</definedName>
    <definedName name="sgsrec" localSheetId="22">#REF!</definedName>
    <definedName name="sgsrec" localSheetId="16">#REF!</definedName>
    <definedName name="sgsrec">#REF!</definedName>
    <definedName name="SocialSecurity" localSheetId="6">#REF!</definedName>
    <definedName name="SocialSecurity" localSheetId="7">'dem14'!#REF!</definedName>
    <definedName name="SocialSecurity" localSheetId="8">#REF!</definedName>
    <definedName name="SocialSecurity" localSheetId="9">#REF!</definedName>
    <definedName name="SocialSecurity" localSheetId="11">#REF!</definedName>
    <definedName name="SocialSecurity" localSheetId="12">#REF!</definedName>
    <definedName name="SocialSecurity" localSheetId="13">#REF!</definedName>
    <definedName name="SocialSecurity" localSheetId="19">'dem38'!#REF!</definedName>
    <definedName name="SocialSecurity" localSheetId="20">#REF!</definedName>
    <definedName name="SocialSecurity" localSheetId="22">#REF!</definedName>
    <definedName name="SocialSecurity" localSheetId="4">#REF!</definedName>
    <definedName name="SocialSecurity" localSheetId="16">#REF!</definedName>
    <definedName name="SocialSecurity">#REF!</definedName>
    <definedName name="socialwelfare" localSheetId="6">#REF!</definedName>
    <definedName name="socialwelfare" localSheetId="8">#REF!</definedName>
    <definedName name="socialwelfare" localSheetId="9">#REF!</definedName>
    <definedName name="socialwelfare" localSheetId="11">#REF!</definedName>
    <definedName name="socialwelfare" localSheetId="12">#REF!</definedName>
    <definedName name="socialwelfare" localSheetId="13">#REF!</definedName>
    <definedName name="socialwelfare" localSheetId="19">'dem38'!#REF!</definedName>
    <definedName name="socialwelfare" localSheetId="20">#REF!</definedName>
    <definedName name="socialwelfare" localSheetId="22">#REF!</definedName>
    <definedName name="socialwelfare" localSheetId="4">#REF!</definedName>
    <definedName name="socialwelfare" localSheetId="16">#REF!</definedName>
    <definedName name="socialwelfare">#REF!</definedName>
    <definedName name="spfrd" localSheetId="6">#REF!</definedName>
    <definedName name="spfrd" localSheetId="8">#REF!</definedName>
    <definedName name="spfrd" localSheetId="9">#REF!</definedName>
    <definedName name="spfrd" localSheetId="11">#REF!</definedName>
    <definedName name="spfrd" localSheetId="12">#REF!</definedName>
    <definedName name="spfrd" localSheetId="13">#REF!</definedName>
    <definedName name="spfrd" localSheetId="18">'Dem35'!#REF!</definedName>
    <definedName name="spfrd" localSheetId="20">#REF!</definedName>
    <definedName name="spfrd" localSheetId="22">#REF!</definedName>
    <definedName name="spfrd" localSheetId="4">#REF!</definedName>
    <definedName name="spfrd" localSheetId="5">#REF!</definedName>
    <definedName name="spfrd" localSheetId="16">#REF!</definedName>
    <definedName name="spfrd">#REF!</definedName>
    <definedName name="sports" localSheetId="19">'dem38'!#REF!</definedName>
    <definedName name="sports" localSheetId="20">'dem39'!#REF!</definedName>
    <definedName name="spprg" localSheetId="19">'dem38'!#REF!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8">'Dem35'!#REF!</definedName>
    <definedName name="sss" localSheetId="21">#REF!</definedName>
    <definedName name="sss" localSheetId="22">#REF!</definedName>
    <definedName name="sss" localSheetId="23">#REF!</definedName>
    <definedName name="sss" localSheetId="3">'dem5'!#REF!</definedName>
    <definedName name="sss" localSheetId="4">#REF!</definedName>
    <definedName name="sss" localSheetId="5">#REF!</definedName>
    <definedName name="sss" localSheetId="16">#REF!</definedName>
    <definedName name="sss">#REF!</definedName>
    <definedName name="sssrec" localSheetId="3">'dem5'!#REF!</definedName>
    <definedName name="sswrec1" localSheetId="19">'dem38'!#REF!</definedName>
    <definedName name="sswrec2" localSheetId="19">'dem38'!#REF!</definedName>
    <definedName name="stidf" localSheetId="18">'Dem35'!#REF!</definedName>
    <definedName name="summary" localSheetId="6">'dem13'!#REF!</definedName>
    <definedName name="summary" localSheetId="7">'dem14'!#REF!</definedName>
    <definedName name="summary" localSheetId="8">'dem15'!#REF!</definedName>
    <definedName name="summary" localSheetId="9">'dem17'!$D$41:$H$41</definedName>
    <definedName name="summary" localSheetId="10">'dem19'!#REF!</definedName>
    <definedName name="summary" localSheetId="11">'dem20'!#REF!</definedName>
    <definedName name="summary" localSheetId="12">'dem28'!#REF!</definedName>
    <definedName name="summary" localSheetId="13">'dem30'!#REF!</definedName>
    <definedName name="summary" localSheetId="14">'dem31'!#REF!</definedName>
    <definedName name="summary" localSheetId="15">'dem33'!#REF!</definedName>
    <definedName name="summary" localSheetId="17">'dem34'!#REF!</definedName>
    <definedName name="summary" localSheetId="18">'Dem35'!#REF!</definedName>
    <definedName name="summary" localSheetId="19">'dem38'!#REF!</definedName>
    <definedName name="summary" localSheetId="20">'dem39'!#REF!</definedName>
    <definedName name="summary" localSheetId="21">'dem40'!$D$72:$J$72</definedName>
    <definedName name="summary" localSheetId="22">dem40A!#REF!</definedName>
    <definedName name="summary" localSheetId="23">'dem41'!#REF!</definedName>
    <definedName name="summary" localSheetId="3">'dem5'!#REF!</definedName>
    <definedName name="summary" localSheetId="4">'dem6'!#REF!</definedName>
    <definedName name="summary" localSheetId="5">'dem7'!#REF!</definedName>
    <definedName name="summary" localSheetId="16">psc!$D$35:$H$35</definedName>
    <definedName name="suspense" localSheetId="17">'dem34'!#REF!</definedName>
    <definedName name="suspense" localSheetId="16">psc!#REF!</definedName>
    <definedName name="swc" localSheetId="9">#REF!</definedName>
    <definedName name="swc" localSheetId="12">#REF!</definedName>
    <definedName name="swc" localSheetId="13">#REF!</definedName>
    <definedName name="swc" localSheetId="19">'dem38'!#REF!</definedName>
    <definedName name="swc" localSheetId="22">#REF!</definedName>
    <definedName name="swc" localSheetId="4">#REF!</definedName>
    <definedName name="swc" localSheetId="16">#REF!</definedName>
    <definedName name="swc">#REF!</definedName>
    <definedName name="tax" localSheetId="8">#REF!</definedName>
    <definedName name="tax" localSheetId="9">#REF!</definedName>
    <definedName name="tax" localSheetId="11">#REF!</definedName>
    <definedName name="tax" localSheetId="12">#REF!</definedName>
    <definedName name="tax" localSheetId="13">#REF!</definedName>
    <definedName name="tax" localSheetId="22">#REF!</definedName>
    <definedName name="tax" localSheetId="23">'dem41'!#REF!</definedName>
    <definedName name="tax" localSheetId="4">#REF!</definedName>
    <definedName name="tax" localSheetId="16">#REF!</definedName>
    <definedName name="tax">#REF!</definedName>
    <definedName name="techcap" localSheetId="5">'dem7'!#REF!</definedName>
    <definedName name="technical" localSheetId="5">'dem7'!#REF!</definedName>
    <definedName name="techrec" localSheetId="5">'dem7'!#REF!</definedName>
    <definedName name="teicap" localSheetId="9">'dem17'!#REF!</definedName>
    <definedName name="tourism" localSheetId="19">'dem38'!#REF!</definedName>
    <definedName name="Tourism" localSheetId="21">'dem40'!$D$31:$G$31</definedName>
    <definedName name="Tourism" localSheetId="22">dem40A!#REF!</definedName>
    <definedName name="tourismcap" localSheetId="21">'dem40'!$D$51:$G$51</definedName>
    <definedName name="tourismcap" localSheetId="22">dem40A!#REF!</definedName>
    <definedName name="tourismrec" localSheetId="21">'dem40'!$D$68:$M$68</definedName>
    <definedName name="tourismrec" localSheetId="22">dem40A!#REF!</definedName>
    <definedName name="tourismRevenue" localSheetId="21">'dem40'!$E$10:$G$10</definedName>
    <definedName name="tourismRevenue" localSheetId="22">dem40A!$E$12:$G$12</definedName>
    <definedName name="trec" localSheetId="21">'dem40'!#REF!</definedName>
    <definedName name="trec" localSheetId="22">dem40A!#REF!</definedName>
    <definedName name="UD" localSheetId="19">'dem38'!#REF!</definedName>
    <definedName name="udhd" localSheetId="6">#REF!</definedName>
    <definedName name="udhd" localSheetId="8">#REF!</definedName>
    <definedName name="udhd" localSheetId="9">#REF!</definedName>
    <definedName name="udhd" localSheetId="11">#REF!</definedName>
    <definedName name="udhd" localSheetId="12">#REF!</definedName>
    <definedName name="udhd" localSheetId="13">#REF!</definedName>
    <definedName name="udhd" localSheetId="20">#REF!</definedName>
    <definedName name="udhd" localSheetId="22">#REF!</definedName>
    <definedName name="udhd" localSheetId="23">'dem41'!#REF!</definedName>
    <definedName name="udhd" localSheetId="4">#REF!</definedName>
    <definedName name="udhd" localSheetId="16">#REF!</definedName>
    <definedName name="udhd">#REF!</definedName>
    <definedName name="udhdcap" localSheetId="23">'dem41'!#REF!</definedName>
    <definedName name="udhdrec" localSheetId="23">'dem41'!#REF!</definedName>
    <definedName name="udrec" localSheetId="23">'dem41'!#REF!</definedName>
    <definedName name="udroad" localSheetId="23">'dem41'!#REF!</definedName>
    <definedName name="urbancap" localSheetId="6">#REF!</definedName>
    <definedName name="urbancap" localSheetId="8">#REF!</definedName>
    <definedName name="urbancap" localSheetId="9">#REF!</definedName>
    <definedName name="urbancap" localSheetId="11">#REF!</definedName>
    <definedName name="urbancap" localSheetId="12">#REF!</definedName>
    <definedName name="urbancap" localSheetId="13">#REF!</definedName>
    <definedName name="urbancap" localSheetId="20">#REF!</definedName>
    <definedName name="urbancap" localSheetId="22">#REF!</definedName>
    <definedName name="urbancap" localSheetId="23">'dem41'!#REF!</definedName>
    <definedName name="urbancap" localSheetId="4">#REF!</definedName>
    <definedName name="urbancap" localSheetId="16">#REF!</definedName>
    <definedName name="urbancap">#REF!</definedName>
    <definedName name="urbanDevelopment" localSheetId="23">'dem41'!$E$15:$G$15</definedName>
    <definedName name="village" localSheetId="19">'dem38'!#REF!</definedName>
    <definedName name="Voted" localSheetId="6">#REF!</definedName>
    <definedName name="voted" localSheetId="7">'dem14'!#REF!</definedName>
    <definedName name="voted" localSheetId="8">'dem15'!$E$12:$G$12</definedName>
    <definedName name="voted" localSheetId="9">'dem17'!$E$10:$G$10</definedName>
    <definedName name="voted" localSheetId="10">'dem19'!$E$13:$G$13</definedName>
    <definedName name="Voted" localSheetId="11">#REF!</definedName>
    <definedName name="Voted" localSheetId="12">'dem28'!$E$13:$G$13</definedName>
    <definedName name="Voted" localSheetId="13">'dem30'!#REF!</definedName>
    <definedName name="Voted" localSheetId="14">'dem31'!#REF!</definedName>
    <definedName name="Voted" localSheetId="15">'dem33'!$E$13:$G$13</definedName>
    <definedName name="Voted" localSheetId="17">'dem34'!$E$12:$G$12</definedName>
    <definedName name="Voted" localSheetId="18">'Dem35'!#REF!</definedName>
    <definedName name="Voted" localSheetId="19">'dem38'!$E$14:$G$14</definedName>
    <definedName name="Voted" localSheetId="20">'dem39'!$E$11:$G$11</definedName>
    <definedName name="Voted" localSheetId="21">'dem40'!$E$10:$G$10</definedName>
    <definedName name="Voted" localSheetId="22">dem40A!$E$12:$G$12</definedName>
    <definedName name="Voted" localSheetId="23">'dem41'!$E$15:$G$15</definedName>
    <definedName name="Voted" localSheetId="4">#REF!</definedName>
    <definedName name="Voted" localSheetId="16">psc!$E$11:$G$11</definedName>
    <definedName name="Voted">#REF!</definedName>
    <definedName name="water" localSheetId="9">#REF!</definedName>
    <definedName name="water" localSheetId="11">#REF!</definedName>
    <definedName name="water" localSheetId="12">#REF!</definedName>
    <definedName name="water" localSheetId="13">#REF!</definedName>
    <definedName name="water" localSheetId="15">'dem33'!#REF!</definedName>
    <definedName name="water" localSheetId="18">'Dem35'!#REF!</definedName>
    <definedName name="water" localSheetId="19">'dem38'!#REF!</definedName>
    <definedName name="water" localSheetId="22">#REF!</definedName>
    <definedName name="water" localSheetId="23">'dem41'!#REF!</definedName>
    <definedName name="water" localSheetId="3">#REF!</definedName>
    <definedName name="water" localSheetId="4">#REF!</definedName>
    <definedName name="water" localSheetId="16">#REF!</definedName>
    <definedName name="water">#REF!</definedName>
    <definedName name="watercap" localSheetId="8">#REF!</definedName>
    <definedName name="watercap" localSheetId="9">#REF!</definedName>
    <definedName name="watercap" localSheetId="11">#REF!</definedName>
    <definedName name="watercap" localSheetId="12">#REF!</definedName>
    <definedName name="watercap" localSheetId="13">#REF!</definedName>
    <definedName name="watercap" localSheetId="15">'dem33'!#REF!</definedName>
    <definedName name="watercap" localSheetId="18">'Dem35'!#REF!</definedName>
    <definedName name="watercap" localSheetId="22">#REF!</definedName>
    <definedName name="watercap" localSheetId="23">'dem41'!#REF!</definedName>
    <definedName name="watercap" localSheetId="3">#REF!</definedName>
    <definedName name="watercap" localSheetId="4">#REF!</definedName>
    <definedName name="watercap" localSheetId="16">#REF!</definedName>
    <definedName name="watercap">#REF!</definedName>
    <definedName name="waterrec" localSheetId="18">'Dem35'!#REF!</definedName>
    <definedName name="welfarecap" localSheetId="8">#REF!</definedName>
    <definedName name="welfarecap" localSheetId="9">#REF!</definedName>
    <definedName name="welfarecap" localSheetId="11">#REF!</definedName>
    <definedName name="welfarecap" localSheetId="12">#REF!</definedName>
    <definedName name="welfarecap" localSheetId="13">#REF!</definedName>
    <definedName name="welfarecap" localSheetId="19">'dem38'!#REF!</definedName>
    <definedName name="welfarecap" localSheetId="20">#REF!</definedName>
    <definedName name="welfarecap" localSheetId="22">#REF!</definedName>
    <definedName name="welfarecap" localSheetId="3">#REF!</definedName>
    <definedName name="welfarecap" localSheetId="4">#REF!</definedName>
    <definedName name="welfarecap" localSheetId="5">#REF!</definedName>
    <definedName name="welfarecap" localSheetId="16">#REF!</definedName>
    <definedName name="welfarecap">#REF!</definedName>
    <definedName name="Z_0A01029B_7B3B_461F_BED3_37847DEE34DD_.wvu.FilterData" localSheetId="0" hidden="1">bILL_SCH!$A$8:$G$35</definedName>
    <definedName name="Z_0A01029B_7B3B_461F_BED3_37847DEE34DD_.wvu.FilterData" localSheetId="2" hidden="1">Rev_Cap!$A$6:$I$28</definedName>
    <definedName name="Z_0A01029B_7B3B_461F_BED3_37847DEE34DD_.wvu.PrintArea" localSheetId="0" hidden="1">bILL_SCH!$A$1:$G$35</definedName>
    <definedName name="Z_0A01029B_7B3B_461F_BED3_37847DEE34DD_.wvu.PrintArea" localSheetId="1" hidden="1">Introduc.!$A$1:$C$23</definedName>
    <definedName name="Z_0A01029B_7B3B_461F_BED3_37847DEE34DD_.wvu.PrintArea" localSheetId="2" hidden="1">Rev_Cap!$A$1:$H$28</definedName>
    <definedName name="Z_20AC3EE6_0FC9_11D5_8064_004005726899_.wvu.FilterData" localSheetId="23" hidden="1">'dem41'!$C$30:$C$30</definedName>
    <definedName name="Z_239EE218_578E_4317_BEED_14D5D7089E27_.wvu.Cols" localSheetId="6" hidden="1">'dem13'!#REF!</definedName>
    <definedName name="Z_239EE218_578E_4317_BEED_14D5D7089E27_.wvu.Cols" localSheetId="10" hidden="1">'dem19'!#REF!</definedName>
    <definedName name="Z_239EE218_578E_4317_BEED_14D5D7089E27_.wvu.Cols" localSheetId="12" hidden="1">'dem28'!#REF!</definedName>
    <definedName name="Z_239EE218_578E_4317_BEED_14D5D7089E27_.wvu.Cols" localSheetId="13" hidden="1">'dem30'!#REF!</definedName>
    <definedName name="Z_239EE218_578E_4317_BEED_14D5D7089E27_.wvu.Cols" localSheetId="14" hidden="1">'dem31'!#REF!</definedName>
    <definedName name="Z_239EE218_578E_4317_BEED_14D5D7089E27_.wvu.Cols" localSheetId="15" hidden="1">'dem33'!#REF!</definedName>
    <definedName name="Z_239EE218_578E_4317_BEED_14D5D7089E27_.wvu.Cols" localSheetId="17" hidden="1">'dem34'!#REF!</definedName>
    <definedName name="Z_239EE218_578E_4317_BEED_14D5D7089E27_.wvu.Cols" localSheetId="18" hidden="1">'Dem35'!#REF!</definedName>
    <definedName name="Z_239EE218_578E_4317_BEED_14D5D7089E27_.wvu.Cols" localSheetId="19" hidden="1">'dem38'!#REF!</definedName>
    <definedName name="Z_239EE218_578E_4317_BEED_14D5D7089E27_.wvu.Cols" localSheetId="20" hidden="1">'dem39'!#REF!</definedName>
    <definedName name="Z_239EE218_578E_4317_BEED_14D5D7089E27_.wvu.Cols" localSheetId="21" hidden="1">'dem40'!#REF!</definedName>
    <definedName name="Z_239EE218_578E_4317_BEED_14D5D7089E27_.wvu.Cols" localSheetId="22" hidden="1">dem40A!#REF!</definedName>
    <definedName name="Z_239EE218_578E_4317_BEED_14D5D7089E27_.wvu.Cols" localSheetId="23" hidden="1">'dem41'!#REF!</definedName>
    <definedName name="Z_239EE218_578E_4317_BEED_14D5D7089E27_.wvu.Cols" localSheetId="5" hidden="1">'dem7'!#REF!</definedName>
    <definedName name="Z_239EE218_578E_4317_BEED_14D5D7089E27_.wvu.Cols" localSheetId="16" hidden="1">psc!#REF!</definedName>
    <definedName name="Z_239EE218_578E_4317_BEED_14D5D7089E27_.wvu.FilterData" localSheetId="6" hidden="1">'dem13'!$A$1:$H$23</definedName>
    <definedName name="Z_239EE218_578E_4317_BEED_14D5D7089E27_.wvu.FilterData" localSheetId="7" hidden="1">'dem14'!$A$1:$H$19</definedName>
    <definedName name="Z_239EE218_578E_4317_BEED_14D5D7089E27_.wvu.FilterData" localSheetId="8" hidden="1">'dem15'!$A$1:$H$17</definedName>
    <definedName name="Z_239EE218_578E_4317_BEED_14D5D7089E27_.wvu.FilterData" localSheetId="9" hidden="1">'dem17'!$A$1:$H$38</definedName>
    <definedName name="Z_239EE218_578E_4317_BEED_14D5D7089E27_.wvu.FilterData" localSheetId="10" hidden="1">'dem19'!$A$1:$H$16</definedName>
    <definedName name="Z_239EE218_578E_4317_BEED_14D5D7089E27_.wvu.FilterData" localSheetId="11" hidden="1">'dem20'!$A$1:$H$18</definedName>
    <definedName name="Z_239EE218_578E_4317_BEED_14D5D7089E27_.wvu.FilterData" localSheetId="12" hidden="1">'dem28'!$A$1:$H$17</definedName>
    <definedName name="Z_239EE218_578E_4317_BEED_14D5D7089E27_.wvu.FilterData" localSheetId="13" hidden="1">'dem30'!$A$1:$H$20</definedName>
    <definedName name="Z_239EE218_578E_4317_BEED_14D5D7089E27_.wvu.FilterData" localSheetId="14" hidden="1">'dem31'!$A$1:$H$16</definedName>
    <definedName name="Z_239EE218_578E_4317_BEED_14D5D7089E27_.wvu.FilterData" localSheetId="15" hidden="1">'dem33'!$A$1:$H$16</definedName>
    <definedName name="Z_239EE218_578E_4317_BEED_14D5D7089E27_.wvu.FilterData" localSheetId="17" hidden="1">'dem34'!$A$1:$H$16</definedName>
    <definedName name="Z_239EE218_578E_4317_BEED_14D5D7089E27_.wvu.FilterData" localSheetId="18" hidden="1">'Dem35'!$A$1:$H$16</definedName>
    <definedName name="Z_239EE218_578E_4317_BEED_14D5D7089E27_.wvu.FilterData" localSheetId="19" hidden="1">'dem38'!$A$1:$H$16</definedName>
    <definedName name="Z_239EE218_578E_4317_BEED_14D5D7089E27_.wvu.FilterData" localSheetId="20" hidden="1">'dem39'!$A$1:$H$16</definedName>
    <definedName name="Z_239EE218_578E_4317_BEED_14D5D7089E27_.wvu.FilterData" localSheetId="21" hidden="1">'dem40'!$A$1:$M$53</definedName>
    <definedName name="Z_239EE218_578E_4317_BEED_14D5D7089E27_.wvu.FilterData" localSheetId="22" hidden="1">dem40A!$A$1:$H$16</definedName>
    <definedName name="Z_239EE218_578E_4317_BEED_14D5D7089E27_.wvu.FilterData" localSheetId="23" hidden="1">'dem41'!$A$1:$H$30</definedName>
    <definedName name="Z_239EE218_578E_4317_BEED_14D5D7089E27_.wvu.FilterData" localSheetId="3" hidden="1">'dem5'!$A$1:$H$16</definedName>
    <definedName name="Z_239EE218_578E_4317_BEED_14D5D7089E27_.wvu.FilterData" localSheetId="4" hidden="1">'dem6'!$A$1:$H$20</definedName>
    <definedName name="Z_239EE218_578E_4317_BEED_14D5D7089E27_.wvu.FilterData" localSheetId="5" hidden="1">'dem7'!$A$1:$H$17</definedName>
    <definedName name="Z_239EE218_578E_4317_BEED_14D5D7089E27_.wvu.FilterData" localSheetId="16" hidden="1">psc!$A$1:$H$15</definedName>
    <definedName name="Z_239EE218_578E_4317_BEED_14D5D7089E27_.wvu.PrintArea" localSheetId="6" hidden="1">'dem13'!$A$1:$H$23</definedName>
    <definedName name="Z_239EE218_578E_4317_BEED_14D5D7089E27_.wvu.PrintArea" localSheetId="7" hidden="1">'dem14'!$A$1:$H$19</definedName>
    <definedName name="Z_239EE218_578E_4317_BEED_14D5D7089E27_.wvu.PrintArea" localSheetId="8" hidden="1">'dem15'!$A$1:$H$17</definedName>
    <definedName name="Z_239EE218_578E_4317_BEED_14D5D7089E27_.wvu.PrintArea" localSheetId="9" hidden="1">'dem17'!$A$1:$H$15</definedName>
    <definedName name="Z_239EE218_578E_4317_BEED_14D5D7089E27_.wvu.PrintArea" localSheetId="10" hidden="1">'dem19'!$A$1:$H$16</definedName>
    <definedName name="Z_239EE218_578E_4317_BEED_14D5D7089E27_.wvu.PrintArea" localSheetId="11" hidden="1">'dem20'!$A$1:$H$18</definedName>
    <definedName name="Z_239EE218_578E_4317_BEED_14D5D7089E27_.wvu.PrintArea" localSheetId="12" hidden="1">'dem28'!$A$1:$H$16</definedName>
    <definedName name="Z_239EE218_578E_4317_BEED_14D5D7089E27_.wvu.PrintArea" localSheetId="13" hidden="1">'dem30'!$A$1:$H$20</definedName>
    <definedName name="Z_239EE218_578E_4317_BEED_14D5D7089E27_.wvu.PrintArea" localSheetId="14" hidden="1">'dem31'!$A$1:$H$16</definedName>
    <definedName name="Z_239EE218_578E_4317_BEED_14D5D7089E27_.wvu.PrintArea" localSheetId="15" hidden="1">'dem33'!$B$1:$H$16</definedName>
    <definedName name="Z_239EE218_578E_4317_BEED_14D5D7089E27_.wvu.PrintArea" localSheetId="17" hidden="1">'dem34'!$A$1:$H$16</definedName>
    <definedName name="Z_239EE218_578E_4317_BEED_14D5D7089E27_.wvu.PrintArea" localSheetId="18" hidden="1">'Dem35'!$A$1:$H$16</definedName>
    <definedName name="Z_239EE218_578E_4317_BEED_14D5D7089E27_.wvu.PrintArea" localSheetId="19" hidden="1">'dem38'!$A$1:$H$16</definedName>
    <definedName name="Z_239EE218_578E_4317_BEED_14D5D7089E27_.wvu.PrintArea" localSheetId="20" hidden="1">'dem39'!$A$1:$H$16</definedName>
    <definedName name="Z_239EE218_578E_4317_BEED_14D5D7089E27_.wvu.PrintArea" localSheetId="21" hidden="1">'dem40'!$A$1:$M$53</definedName>
    <definedName name="Z_239EE218_578E_4317_BEED_14D5D7089E27_.wvu.PrintArea" localSheetId="22" hidden="1">dem40A!$A$1:$H$16</definedName>
    <definedName name="Z_239EE218_578E_4317_BEED_14D5D7089E27_.wvu.PrintArea" localSheetId="23" hidden="1">'dem41'!$A$1:$H$30</definedName>
    <definedName name="Z_239EE218_578E_4317_BEED_14D5D7089E27_.wvu.PrintArea" localSheetId="3" hidden="1">'dem5'!$A$1:$H$16</definedName>
    <definedName name="Z_239EE218_578E_4317_BEED_14D5D7089E27_.wvu.PrintArea" localSheetId="4" hidden="1">'dem6'!$A$1:$H$16</definedName>
    <definedName name="Z_239EE218_578E_4317_BEED_14D5D7089E27_.wvu.PrintArea" localSheetId="5" hidden="1">'dem7'!$A$1:$H$17</definedName>
    <definedName name="Z_239EE218_578E_4317_BEED_14D5D7089E27_.wvu.PrintArea" localSheetId="16" hidden="1">psc!$A$1:$H$15</definedName>
    <definedName name="Z_239EE218_578E_4317_BEED_14D5D7089E27_.wvu.PrintTitles" localSheetId="6" hidden="1">'dem13'!$14:$16</definedName>
    <definedName name="Z_239EE218_578E_4317_BEED_14D5D7089E27_.wvu.PrintTitles" localSheetId="7" hidden="1">'dem14'!$14:$16</definedName>
    <definedName name="Z_239EE218_578E_4317_BEED_14D5D7089E27_.wvu.PrintTitles" localSheetId="8" hidden="1">'dem15'!$14:$15</definedName>
    <definedName name="Z_239EE218_578E_4317_BEED_14D5D7089E27_.wvu.PrintTitles" localSheetId="10" hidden="1">'dem19'!$14:$16</definedName>
    <definedName name="Z_239EE218_578E_4317_BEED_14D5D7089E27_.wvu.PrintTitles" localSheetId="11" hidden="1">'dem20'!$17:$18</definedName>
    <definedName name="Z_239EE218_578E_4317_BEED_14D5D7089E27_.wvu.PrintTitles" localSheetId="12" hidden="1">'dem28'!$14:$16</definedName>
    <definedName name="Z_239EE218_578E_4317_BEED_14D5D7089E27_.wvu.PrintTitles" localSheetId="13" hidden="1">'dem30'!$14:$16</definedName>
    <definedName name="Z_239EE218_578E_4317_BEED_14D5D7089E27_.wvu.PrintTitles" localSheetId="14" hidden="1">'dem31'!$14:$16</definedName>
    <definedName name="Z_239EE218_578E_4317_BEED_14D5D7089E27_.wvu.PrintTitles" localSheetId="15" hidden="1">'dem33'!$14:$16</definedName>
    <definedName name="Z_239EE218_578E_4317_BEED_14D5D7089E27_.wvu.PrintTitles" localSheetId="17" hidden="1">'dem34'!$14:$16</definedName>
    <definedName name="Z_239EE218_578E_4317_BEED_14D5D7089E27_.wvu.PrintTitles" localSheetId="18" hidden="1">'Dem35'!$14:$16</definedName>
    <definedName name="Z_239EE218_578E_4317_BEED_14D5D7089E27_.wvu.PrintTitles" localSheetId="19" hidden="1">'dem38'!$14:$16</definedName>
    <definedName name="Z_239EE218_578E_4317_BEED_14D5D7089E27_.wvu.PrintTitles" localSheetId="20" hidden="1">'dem39'!$14:$16</definedName>
    <definedName name="Z_239EE218_578E_4317_BEED_14D5D7089E27_.wvu.PrintTitles" localSheetId="21" hidden="1">'dem40'!$12:$14</definedName>
    <definedName name="Z_239EE218_578E_4317_BEED_14D5D7089E27_.wvu.PrintTitles" localSheetId="22" hidden="1">dem40A!$14:$16</definedName>
    <definedName name="Z_239EE218_578E_4317_BEED_14D5D7089E27_.wvu.PrintTitles" localSheetId="23" hidden="1">'dem41'!$15:$16</definedName>
    <definedName name="Z_239EE218_578E_4317_BEED_14D5D7089E27_.wvu.PrintTitles" localSheetId="3" hidden="1">'dem5'!$13:$16</definedName>
    <definedName name="Z_239EE218_578E_4317_BEED_14D5D7089E27_.wvu.PrintTitles" localSheetId="4" hidden="1">'dem6'!$15:$16</definedName>
    <definedName name="Z_239EE218_578E_4317_BEED_14D5D7089E27_.wvu.PrintTitles" localSheetId="5" hidden="1">'dem7'!$14:$15</definedName>
    <definedName name="Z_239EE218_578E_4317_BEED_14D5D7089E27_.wvu.PrintTitles" localSheetId="16" hidden="1">psc!$13:$15</definedName>
    <definedName name="Z_302A3EA3_AE96_11D5_A646_0050BA3D7AFD_.wvu.Cols" localSheetId="6" hidden="1">'dem13'!#REF!</definedName>
    <definedName name="Z_302A3EA3_AE96_11D5_A646_0050BA3D7AFD_.wvu.Cols" localSheetId="10" hidden="1">'dem19'!#REF!</definedName>
    <definedName name="Z_302A3EA3_AE96_11D5_A646_0050BA3D7AFD_.wvu.Cols" localSheetId="12" hidden="1">'dem28'!#REF!</definedName>
    <definedName name="Z_302A3EA3_AE96_11D5_A646_0050BA3D7AFD_.wvu.Cols" localSheetId="13" hidden="1">'dem30'!#REF!</definedName>
    <definedName name="Z_302A3EA3_AE96_11D5_A646_0050BA3D7AFD_.wvu.Cols" localSheetId="14" hidden="1">'dem31'!#REF!</definedName>
    <definedName name="Z_302A3EA3_AE96_11D5_A646_0050BA3D7AFD_.wvu.Cols" localSheetId="15" hidden="1">'dem33'!#REF!</definedName>
    <definedName name="Z_302A3EA3_AE96_11D5_A646_0050BA3D7AFD_.wvu.Cols" localSheetId="17" hidden="1">'dem34'!#REF!</definedName>
    <definedName name="Z_302A3EA3_AE96_11D5_A646_0050BA3D7AFD_.wvu.Cols" localSheetId="18" hidden="1">'Dem35'!#REF!</definedName>
    <definedName name="Z_302A3EA3_AE96_11D5_A646_0050BA3D7AFD_.wvu.Cols" localSheetId="19" hidden="1">'dem38'!#REF!</definedName>
    <definedName name="Z_302A3EA3_AE96_11D5_A646_0050BA3D7AFD_.wvu.Cols" localSheetId="20" hidden="1">'dem39'!#REF!</definedName>
    <definedName name="Z_302A3EA3_AE96_11D5_A646_0050BA3D7AFD_.wvu.Cols" localSheetId="21" hidden="1">'dem40'!#REF!</definedName>
    <definedName name="Z_302A3EA3_AE96_11D5_A646_0050BA3D7AFD_.wvu.Cols" localSheetId="22" hidden="1">dem40A!#REF!</definedName>
    <definedName name="Z_302A3EA3_AE96_11D5_A646_0050BA3D7AFD_.wvu.Cols" localSheetId="23" hidden="1">'dem41'!#REF!</definedName>
    <definedName name="Z_302A3EA3_AE96_11D5_A646_0050BA3D7AFD_.wvu.Cols" localSheetId="5" hidden="1">'dem7'!#REF!</definedName>
    <definedName name="Z_302A3EA3_AE96_11D5_A646_0050BA3D7AFD_.wvu.Cols" localSheetId="16" hidden="1">psc!#REF!</definedName>
    <definedName name="Z_302A3EA3_AE96_11D5_A646_0050BA3D7AFD_.wvu.FilterData" localSheetId="6" hidden="1">'dem13'!$A$1:$H$23</definedName>
    <definedName name="Z_302A3EA3_AE96_11D5_A646_0050BA3D7AFD_.wvu.FilterData" localSheetId="7" hidden="1">'dem14'!$A$1:$H$19</definedName>
    <definedName name="Z_302A3EA3_AE96_11D5_A646_0050BA3D7AFD_.wvu.FilterData" localSheetId="8" hidden="1">'dem15'!$A$1:$H$17</definedName>
    <definedName name="Z_302A3EA3_AE96_11D5_A646_0050BA3D7AFD_.wvu.FilterData" localSheetId="9" hidden="1">'dem17'!$A$1:$H$38</definedName>
    <definedName name="Z_302A3EA3_AE96_11D5_A646_0050BA3D7AFD_.wvu.FilterData" localSheetId="10" hidden="1">'dem19'!$A$1:$H$16</definedName>
    <definedName name="Z_302A3EA3_AE96_11D5_A646_0050BA3D7AFD_.wvu.FilterData" localSheetId="11" hidden="1">'dem20'!$A$1:$H$18</definedName>
    <definedName name="Z_302A3EA3_AE96_11D5_A646_0050BA3D7AFD_.wvu.FilterData" localSheetId="12" hidden="1">'dem28'!$A$1:$H$17</definedName>
    <definedName name="Z_302A3EA3_AE96_11D5_A646_0050BA3D7AFD_.wvu.FilterData" localSheetId="13" hidden="1">'dem30'!$A$1:$H$20</definedName>
    <definedName name="Z_302A3EA3_AE96_11D5_A646_0050BA3D7AFD_.wvu.FilterData" localSheetId="14" hidden="1">'dem31'!$A$1:$H$16</definedName>
    <definedName name="Z_302A3EA3_AE96_11D5_A646_0050BA3D7AFD_.wvu.FilterData" localSheetId="15" hidden="1">'dem33'!$A$1:$H$16</definedName>
    <definedName name="Z_302A3EA3_AE96_11D5_A646_0050BA3D7AFD_.wvu.FilterData" localSheetId="17" hidden="1">'dem34'!$A$1:$H$16</definedName>
    <definedName name="Z_302A3EA3_AE96_11D5_A646_0050BA3D7AFD_.wvu.FilterData" localSheetId="18" hidden="1">'Dem35'!$A$1:$H$16</definedName>
    <definedName name="Z_302A3EA3_AE96_11D5_A646_0050BA3D7AFD_.wvu.FilterData" localSheetId="19" hidden="1">'dem38'!$A$1:$H$16</definedName>
    <definedName name="Z_302A3EA3_AE96_11D5_A646_0050BA3D7AFD_.wvu.FilterData" localSheetId="20" hidden="1">'dem39'!$A$1:$H$16</definedName>
    <definedName name="Z_302A3EA3_AE96_11D5_A646_0050BA3D7AFD_.wvu.FilterData" localSheetId="21" hidden="1">'dem40'!$A$1:$M$53</definedName>
    <definedName name="Z_302A3EA3_AE96_11D5_A646_0050BA3D7AFD_.wvu.FilterData" localSheetId="22" hidden="1">dem40A!$A$1:$H$16</definedName>
    <definedName name="Z_302A3EA3_AE96_11D5_A646_0050BA3D7AFD_.wvu.FilterData" localSheetId="23" hidden="1">'dem41'!$A$1:$H$30</definedName>
    <definedName name="Z_302A3EA3_AE96_11D5_A646_0050BA3D7AFD_.wvu.FilterData" localSheetId="3" hidden="1">'dem5'!$A$1:$H$16</definedName>
    <definedName name="Z_302A3EA3_AE96_11D5_A646_0050BA3D7AFD_.wvu.FilterData" localSheetId="4" hidden="1">'dem6'!$A$1:$H$20</definedName>
    <definedName name="Z_302A3EA3_AE96_11D5_A646_0050BA3D7AFD_.wvu.FilterData" localSheetId="5" hidden="1">'dem7'!$A$1:$H$17</definedName>
    <definedName name="Z_302A3EA3_AE96_11D5_A646_0050BA3D7AFD_.wvu.FilterData" localSheetId="16" hidden="1">psc!$A$1:$H$15</definedName>
    <definedName name="Z_302A3EA3_AE96_11D5_A646_0050BA3D7AFD_.wvu.PrintArea" localSheetId="6" hidden="1">'dem13'!$A$1:$H$23</definedName>
    <definedName name="Z_302A3EA3_AE96_11D5_A646_0050BA3D7AFD_.wvu.PrintArea" localSheetId="7" hidden="1">'dem14'!$A$1:$H$19</definedName>
    <definedName name="Z_302A3EA3_AE96_11D5_A646_0050BA3D7AFD_.wvu.PrintArea" localSheetId="8" hidden="1">'dem15'!$A$1:$H$17</definedName>
    <definedName name="Z_302A3EA3_AE96_11D5_A646_0050BA3D7AFD_.wvu.PrintArea" localSheetId="9" hidden="1">'dem17'!$A$1:$H$15</definedName>
    <definedName name="Z_302A3EA3_AE96_11D5_A646_0050BA3D7AFD_.wvu.PrintArea" localSheetId="10" hidden="1">'dem19'!$A$1:$H$16</definedName>
    <definedName name="Z_302A3EA3_AE96_11D5_A646_0050BA3D7AFD_.wvu.PrintArea" localSheetId="11" hidden="1">'dem20'!$A$1:$H$18</definedName>
    <definedName name="Z_302A3EA3_AE96_11D5_A646_0050BA3D7AFD_.wvu.PrintArea" localSheetId="12" hidden="1">'dem28'!$A$1:$H$16</definedName>
    <definedName name="Z_302A3EA3_AE96_11D5_A646_0050BA3D7AFD_.wvu.PrintArea" localSheetId="13" hidden="1">'dem30'!$A$1:$H$20</definedName>
    <definedName name="Z_302A3EA3_AE96_11D5_A646_0050BA3D7AFD_.wvu.PrintArea" localSheetId="14" hidden="1">'dem31'!$A$1:$H$16</definedName>
    <definedName name="Z_302A3EA3_AE96_11D5_A646_0050BA3D7AFD_.wvu.PrintArea" localSheetId="15" hidden="1">'dem33'!$B$1:$H$16</definedName>
    <definedName name="Z_302A3EA3_AE96_11D5_A646_0050BA3D7AFD_.wvu.PrintArea" localSheetId="17" hidden="1">'dem34'!$A$1:$H$16</definedName>
    <definedName name="Z_302A3EA3_AE96_11D5_A646_0050BA3D7AFD_.wvu.PrintArea" localSheetId="18" hidden="1">'Dem35'!$A$1:$H$16</definedName>
    <definedName name="Z_302A3EA3_AE96_11D5_A646_0050BA3D7AFD_.wvu.PrintArea" localSheetId="19" hidden="1">'dem38'!$A$1:$H$16</definedName>
    <definedName name="Z_302A3EA3_AE96_11D5_A646_0050BA3D7AFD_.wvu.PrintArea" localSheetId="20" hidden="1">'dem39'!$A$1:$H$16</definedName>
    <definedName name="Z_302A3EA3_AE96_11D5_A646_0050BA3D7AFD_.wvu.PrintArea" localSheetId="21" hidden="1">'dem40'!$A$1:$M$53</definedName>
    <definedName name="Z_302A3EA3_AE96_11D5_A646_0050BA3D7AFD_.wvu.PrintArea" localSheetId="22" hidden="1">dem40A!$A$1:$H$16</definedName>
    <definedName name="Z_302A3EA3_AE96_11D5_A646_0050BA3D7AFD_.wvu.PrintArea" localSheetId="23" hidden="1">'dem41'!$A$1:$H$30</definedName>
    <definedName name="Z_302A3EA3_AE96_11D5_A646_0050BA3D7AFD_.wvu.PrintArea" localSheetId="3" hidden="1">'dem5'!$A$1:$H$16</definedName>
    <definedName name="Z_302A3EA3_AE96_11D5_A646_0050BA3D7AFD_.wvu.PrintArea" localSheetId="4" hidden="1">'dem6'!$A$1:$H$16</definedName>
    <definedName name="Z_302A3EA3_AE96_11D5_A646_0050BA3D7AFD_.wvu.PrintArea" localSheetId="5" hidden="1">'dem7'!$A$1:$H$17</definedName>
    <definedName name="Z_302A3EA3_AE96_11D5_A646_0050BA3D7AFD_.wvu.PrintArea" localSheetId="16" hidden="1">psc!$A$1:$H$15</definedName>
    <definedName name="Z_302A3EA3_AE96_11D5_A646_0050BA3D7AFD_.wvu.PrintTitles" localSheetId="6" hidden="1">'dem13'!$14:$16</definedName>
    <definedName name="Z_302A3EA3_AE96_11D5_A646_0050BA3D7AFD_.wvu.PrintTitles" localSheetId="7" hidden="1">'dem14'!$14:$16</definedName>
    <definedName name="Z_302A3EA3_AE96_11D5_A646_0050BA3D7AFD_.wvu.PrintTitles" localSheetId="8" hidden="1">'dem15'!$14:$15</definedName>
    <definedName name="Z_302A3EA3_AE96_11D5_A646_0050BA3D7AFD_.wvu.PrintTitles" localSheetId="10" hidden="1">'dem19'!$14:$16</definedName>
    <definedName name="Z_302A3EA3_AE96_11D5_A646_0050BA3D7AFD_.wvu.PrintTitles" localSheetId="11" hidden="1">'dem20'!$17:$18</definedName>
    <definedName name="Z_302A3EA3_AE96_11D5_A646_0050BA3D7AFD_.wvu.PrintTitles" localSheetId="12" hidden="1">'dem28'!$14:$16</definedName>
    <definedName name="Z_302A3EA3_AE96_11D5_A646_0050BA3D7AFD_.wvu.PrintTitles" localSheetId="13" hidden="1">'dem30'!$14:$16</definedName>
    <definedName name="Z_302A3EA3_AE96_11D5_A646_0050BA3D7AFD_.wvu.PrintTitles" localSheetId="14" hidden="1">'dem31'!$14:$16</definedName>
    <definedName name="Z_302A3EA3_AE96_11D5_A646_0050BA3D7AFD_.wvu.PrintTitles" localSheetId="15" hidden="1">'dem33'!$14:$16</definedName>
    <definedName name="Z_302A3EA3_AE96_11D5_A646_0050BA3D7AFD_.wvu.PrintTitles" localSheetId="17" hidden="1">'dem34'!$14:$16</definedName>
    <definedName name="Z_302A3EA3_AE96_11D5_A646_0050BA3D7AFD_.wvu.PrintTitles" localSheetId="18" hidden="1">'Dem35'!$14:$16</definedName>
    <definedName name="Z_302A3EA3_AE96_11D5_A646_0050BA3D7AFD_.wvu.PrintTitles" localSheetId="19" hidden="1">'dem38'!$14:$16</definedName>
    <definedName name="Z_302A3EA3_AE96_11D5_A646_0050BA3D7AFD_.wvu.PrintTitles" localSheetId="20" hidden="1">'dem39'!$14:$16</definedName>
    <definedName name="Z_302A3EA3_AE96_11D5_A646_0050BA3D7AFD_.wvu.PrintTitles" localSheetId="21" hidden="1">'dem40'!$12:$14</definedName>
    <definedName name="Z_302A3EA3_AE96_11D5_A646_0050BA3D7AFD_.wvu.PrintTitles" localSheetId="22" hidden="1">dem40A!$14:$16</definedName>
    <definedName name="Z_302A3EA3_AE96_11D5_A646_0050BA3D7AFD_.wvu.PrintTitles" localSheetId="23" hidden="1">'dem41'!$15:$16</definedName>
    <definedName name="Z_302A3EA3_AE96_11D5_A646_0050BA3D7AFD_.wvu.PrintTitles" localSheetId="3" hidden="1">'dem5'!$13:$16</definedName>
    <definedName name="Z_302A3EA3_AE96_11D5_A646_0050BA3D7AFD_.wvu.PrintTitles" localSheetId="4" hidden="1">'dem6'!$15:$16</definedName>
    <definedName name="Z_302A3EA3_AE96_11D5_A646_0050BA3D7AFD_.wvu.PrintTitles" localSheetId="5" hidden="1">'dem7'!$14:$15</definedName>
    <definedName name="Z_302A3EA3_AE96_11D5_A646_0050BA3D7AFD_.wvu.PrintTitles" localSheetId="16" hidden="1">psc!$13:$15</definedName>
    <definedName name="Z_303217B7_C1BB_4C0E_8134_350D0424548B_.wvu.FilterData" localSheetId="0" hidden="1">bILL_SCH!$A$8:$G$35</definedName>
    <definedName name="Z_303217B7_C1BB_4C0E_8134_350D0424548B_.wvu.FilterData" localSheetId="2" hidden="1">Rev_Cap!$A$6:$I$28</definedName>
    <definedName name="Z_36DBA021_0ECB_11D4_8064_004005726899_.wvu.Cols" localSheetId="6" hidden="1">'dem13'!#REF!</definedName>
    <definedName name="Z_36DBA021_0ECB_11D4_8064_004005726899_.wvu.Cols" localSheetId="10" hidden="1">'dem19'!#REF!</definedName>
    <definedName name="Z_36DBA021_0ECB_11D4_8064_004005726899_.wvu.Cols" localSheetId="12" hidden="1">'dem28'!#REF!</definedName>
    <definedName name="Z_36DBA021_0ECB_11D4_8064_004005726899_.wvu.Cols" localSheetId="13" hidden="1">'dem30'!#REF!</definedName>
    <definedName name="Z_36DBA021_0ECB_11D4_8064_004005726899_.wvu.Cols" localSheetId="14" hidden="1">'dem31'!#REF!</definedName>
    <definedName name="Z_36DBA021_0ECB_11D4_8064_004005726899_.wvu.Cols" localSheetId="15" hidden="1">'dem33'!#REF!</definedName>
    <definedName name="Z_36DBA021_0ECB_11D4_8064_004005726899_.wvu.Cols" localSheetId="17" hidden="1">'dem34'!#REF!</definedName>
    <definedName name="Z_36DBA021_0ECB_11D4_8064_004005726899_.wvu.Cols" localSheetId="18" hidden="1">'Dem35'!#REF!</definedName>
    <definedName name="Z_36DBA021_0ECB_11D4_8064_004005726899_.wvu.Cols" localSheetId="19" hidden="1">'dem38'!#REF!</definedName>
    <definedName name="Z_36DBA021_0ECB_11D4_8064_004005726899_.wvu.Cols" localSheetId="20" hidden="1">'dem39'!#REF!</definedName>
    <definedName name="Z_36DBA021_0ECB_11D4_8064_004005726899_.wvu.Cols" localSheetId="21" hidden="1">'dem40'!#REF!</definedName>
    <definedName name="Z_36DBA021_0ECB_11D4_8064_004005726899_.wvu.Cols" localSheetId="22" hidden="1">dem40A!#REF!</definedName>
    <definedName name="Z_36DBA021_0ECB_11D4_8064_004005726899_.wvu.Cols" localSheetId="23" hidden="1">'dem41'!#REF!</definedName>
    <definedName name="Z_36DBA021_0ECB_11D4_8064_004005726899_.wvu.Cols" localSheetId="5" hidden="1">'dem7'!#REF!</definedName>
    <definedName name="Z_36DBA021_0ECB_11D4_8064_004005726899_.wvu.Cols" localSheetId="16" hidden="1">psc!#REF!</definedName>
    <definedName name="Z_36DBA021_0ECB_11D4_8064_004005726899_.wvu.FilterData" localSheetId="6" hidden="1">'dem13'!#REF!</definedName>
    <definedName name="Z_36DBA021_0ECB_11D4_8064_004005726899_.wvu.FilterData" localSheetId="8" hidden="1">'dem15'!#REF!</definedName>
    <definedName name="Z_36DBA021_0ECB_11D4_8064_004005726899_.wvu.FilterData" localSheetId="10" hidden="1">'dem19'!#REF!</definedName>
    <definedName name="Z_36DBA021_0ECB_11D4_8064_004005726899_.wvu.FilterData" localSheetId="11" hidden="1">'dem20'!#REF!</definedName>
    <definedName name="Z_36DBA021_0ECB_11D4_8064_004005726899_.wvu.FilterData" localSheetId="12" hidden="1">'dem28'!#REF!</definedName>
    <definedName name="Z_36DBA021_0ECB_11D4_8064_004005726899_.wvu.FilterData" localSheetId="13" hidden="1">'dem30'!$C$20:$C$20</definedName>
    <definedName name="Z_36DBA021_0ECB_11D4_8064_004005726899_.wvu.FilterData" localSheetId="14" hidden="1">'dem31'!#REF!</definedName>
    <definedName name="Z_36DBA021_0ECB_11D4_8064_004005726899_.wvu.FilterData" localSheetId="15" hidden="1">'dem33'!#REF!</definedName>
    <definedName name="Z_36DBA021_0ECB_11D4_8064_004005726899_.wvu.FilterData" localSheetId="17" hidden="1">'dem34'!#REF!</definedName>
    <definedName name="Z_36DBA021_0ECB_11D4_8064_004005726899_.wvu.FilterData" localSheetId="18" hidden="1">'Dem35'!#REF!</definedName>
    <definedName name="Z_36DBA021_0ECB_11D4_8064_004005726899_.wvu.FilterData" localSheetId="19" hidden="1">'dem38'!#REF!</definedName>
    <definedName name="Z_36DBA021_0ECB_11D4_8064_004005726899_.wvu.FilterData" localSheetId="21" hidden="1">'dem40'!$C$16:$C$53</definedName>
    <definedName name="Z_36DBA021_0ECB_11D4_8064_004005726899_.wvu.FilterData" localSheetId="22" hidden="1">dem40A!#REF!</definedName>
    <definedName name="Z_36DBA021_0ECB_11D4_8064_004005726899_.wvu.FilterData" localSheetId="23" hidden="1">'dem41'!$C$30:$C$30</definedName>
    <definedName name="Z_36DBA021_0ECB_11D4_8064_004005726899_.wvu.FilterData" localSheetId="3" hidden="1">'dem5'!#REF!</definedName>
    <definedName name="Z_36DBA021_0ECB_11D4_8064_004005726899_.wvu.FilterData" localSheetId="5" hidden="1">'dem7'!#REF!</definedName>
    <definedName name="Z_36DBA021_0ECB_11D4_8064_004005726899_.wvu.FilterData" localSheetId="16" hidden="1">psc!#REF!</definedName>
    <definedName name="Z_36DBA021_0ECB_11D4_8064_004005726899_.wvu.PrintArea" localSheetId="6" hidden="1">'dem13'!$A$1:$H$23</definedName>
    <definedName name="Z_36DBA021_0ECB_11D4_8064_004005726899_.wvu.PrintArea" localSheetId="7" hidden="1">'dem14'!$A$1:$H$19</definedName>
    <definedName name="Z_36DBA021_0ECB_11D4_8064_004005726899_.wvu.PrintArea" localSheetId="8" hidden="1">'dem15'!$A$1:$H$17</definedName>
    <definedName name="Z_36DBA021_0ECB_11D4_8064_004005726899_.wvu.PrintArea" localSheetId="9" hidden="1">'dem17'!$A$1:$H$15</definedName>
    <definedName name="Z_36DBA021_0ECB_11D4_8064_004005726899_.wvu.PrintArea" localSheetId="10" hidden="1">'dem19'!$A$1:$H$16</definedName>
    <definedName name="Z_36DBA021_0ECB_11D4_8064_004005726899_.wvu.PrintArea" localSheetId="11" hidden="1">'dem20'!$A$1:$H$18</definedName>
    <definedName name="Z_36DBA021_0ECB_11D4_8064_004005726899_.wvu.PrintArea" localSheetId="12" hidden="1">'dem28'!$A$1:$H$16</definedName>
    <definedName name="Z_36DBA021_0ECB_11D4_8064_004005726899_.wvu.PrintArea" localSheetId="13" hidden="1">'dem30'!$A$1:$H$20</definedName>
    <definedName name="Z_36DBA021_0ECB_11D4_8064_004005726899_.wvu.PrintArea" localSheetId="14" hidden="1">'dem31'!$A$1:$H$16</definedName>
    <definedName name="Z_36DBA021_0ECB_11D4_8064_004005726899_.wvu.PrintArea" localSheetId="15" hidden="1">'dem33'!$A$1:$H$16</definedName>
    <definedName name="Z_36DBA021_0ECB_11D4_8064_004005726899_.wvu.PrintArea" localSheetId="17" hidden="1">'dem34'!$A$1:$H$16</definedName>
    <definedName name="Z_36DBA021_0ECB_11D4_8064_004005726899_.wvu.PrintArea" localSheetId="19" hidden="1">'dem38'!$A$1:$H$16</definedName>
    <definedName name="Z_36DBA021_0ECB_11D4_8064_004005726899_.wvu.PrintArea" localSheetId="20" hidden="1">'dem39'!$A$1:$H$16</definedName>
    <definedName name="Z_36DBA021_0ECB_11D4_8064_004005726899_.wvu.PrintArea" localSheetId="21" hidden="1">'dem40'!$A$1:$M$53</definedName>
    <definedName name="Z_36DBA021_0ECB_11D4_8064_004005726899_.wvu.PrintArea" localSheetId="22" hidden="1">dem40A!$A$1:$H$16</definedName>
    <definedName name="Z_36DBA021_0ECB_11D4_8064_004005726899_.wvu.PrintArea" localSheetId="23" hidden="1">'dem41'!$A$2:$H$30</definedName>
    <definedName name="Z_36DBA021_0ECB_11D4_8064_004005726899_.wvu.PrintArea" localSheetId="4" hidden="1">'dem6'!$A$1:$H$16</definedName>
    <definedName name="Z_36DBA021_0ECB_11D4_8064_004005726899_.wvu.PrintArea" localSheetId="5" hidden="1">'dem7'!$A$1:$H$15</definedName>
    <definedName name="Z_36DBA021_0ECB_11D4_8064_004005726899_.wvu.PrintArea" localSheetId="16" hidden="1">psc!$A$1:$H$15</definedName>
    <definedName name="Z_36DBA021_0ECB_11D4_8064_004005726899_.wvu.PrintTitles" localSheetId="6" hidden="1">'dem13'!$14:$16</definedName>
    <definedName name="Z_36DBA021_0ECB_11D4_8064_004005726899_.wvu.PrintTitles" localSheetId="7" hidden="1">'dem14'!$14:$16</definedName>
    <definedName name="Z_36DBA021_0ECB_11D4_8064_004005726899_.wvu.PrintTitles" localSheetId="8" hidden="1">'dem15'!$14:$15</definedName>
    <definedName name="Z_36DBA021_0ECB_11D4_8064_004005726899_.wvu.PrintTitles" localSheetId="10" hidden="1">'dem19'!$14:$16</definedName>
    <definedName name="Z_36DBA021_0ECB_11D4_8064_004005726899_.wvu.PrintTitles" localSheetId="11" hidden="1">'dem20'!$17:$18</definedName>
    <definedName name="Z_36DBA021_0ECB_11D4_8064_004005726899_.wvu.PrintTitles" localSheetId="12" hidden="1">'dem28'!$14:$16</definedName>
    <definedName name="Z_36DBA021_0ECB_11D4_8064_004005726899_.wvu.PrintTitles" localSheetId="13" hidden="1">'dem30'!$14:$16</definedName>
    <definedName name="Z_36DBA021_0ECB_11D4_8064_004005726899_.wvu.PrintTitles" localSheetId="14" hidden="1">'dem31'!$14:$16</definedName>
    <definedName name="Z_36DBA021_0ECB_11D4_8064_004005726899_.wvu.PrintTitles" localSheetId="15" hidden="1">'dem33'!$14:$16</definedName>
    <definedName name="Z_36DBA021_0ECB_11D4_8064_004005726899_.wvu.PrintTitles" localSheetId="17" hidden="1">'dem34'!$14:$16</definedName>
    <definedName name="Z_36DBA021_0ECB_11D4_8064_004005726899_.wvu.PrintTitles" localSheetId="18" hidden="1">'Dem35'!$14:$16</definedName>
    <definedName name="Z_36DBA021_0ECB_11D4_8064_004005726899_.wvu.PrintTitles" localSheetId="19" hidden="1">'dem38'!$14:$16</definedName>
    <definedName name="Z_36DBA021_0ECB_11D4_8064_004005726899_.wvu.PrintTitles" localSheetId="20" hidden="1">'dem39'!$14:$16</definedName>
    <definedName name="Z_36DBA021_0ECB_11D4_8064_004005726899_.wvu.PrintTitles" localSheetId="21" hidden="1">'dem40'!$12:$14</definedName>
    <definedName name="Z_36DBA021_0ECB_11D4_8064_004005726899_.wvu.PrintTitles" localSheetId="22" hidden="1">dem40A!$14:$16</definedName>
    <definedName name="Z_36DBA021_0ECB_11D4_8064_004005726899_.wvu.PrintTitles" localSheetId="23" hidden="1">'dem41'!$15:$16</definedName>
    <definedName name="Z_36DBA021_0ECB_11D4_8064_004005726899_.wvu.PrintTitles" localSheetId="3" hidden="1">'dem5'!$13:$16</definedName>
    <definedName name="Z_36DBA021_0ECB_11D4_8064_004005726899_.wvu.PrintTitles" localSheetId="4" hidden="1">'dem6'!$15:$16</definedName>
    <definedName name="Z_36DBA021_0ECB_11D4_8064_004005726899_.wvu.PrintTitles" localSheetId="5" hidden="1">'dem7'!$14:$15</definedName>
    <definedName name="Z_36DBA021_0ECB_11D4_8064_004005726899_.wvu.PrintTitles" localSheetId="16" hidden="1">psc!$13:$15</definedName>
    <definedName name="Z_44B5F5DE_C96C_4269_969A_574D4EEEEEF5_.wvu.FilterData" localSheetId="0" hidden="1">bILL_SCH!$A$8:$G$35</definedName>
    <definedName name="Z_44B5F5DE_C96C_4269_969A_574D4EEEEEF5_.wvu.FilterData" localSheetId="2" hidden="1">Rev_Cap!$A$6:$I$28</definedName>
    <definedName name="Z_551B1DB4_F40E_49CC_A7D4_862B900B534C_.wvu.FilterData" localSheetId="19" hidden="1">'dem38'!$A$16:$H$18</definedName>
    <definedName name="Z_5BE1487B_58C1_4CCA_A8B8_E6AB94BEF19E_.wvu.FilterData" localSheetId="0" hidden="1">bILL_SCH!$A$8:$G$35</definedName>
    <definedName name="Z_5BE1487B_58C1_4CCA_A8B8_E6AB94BEF19E_.wvu.FilterData" localSheetId="2" hidden="1">Rev_Cap!$A$6:$I$28</definedName>
    <definedName name="Z_93EBE921_AE91_11D5_8685_004005726899_.wvu.Cols" localSheetId="6" hidden="1">'dem13'!#REF!</definedName>
    <definedName name="Z_93EBE921_AE91_11D5_8685_004005726899_.wvu.Cols" localSheetId="10" hidden="1">'dem19'!#REF!</definedName>
    <definedName name="Z_93EBE921_AE91_11D5_8685_004005726899_.wvu.Cols" localSheetId="12" hidden="1">'dem28'!#REF!</definedName>
    <definedName name="Z_93EBE921_AE91_11D5_8685_004005726899_.wvu.Cols" localSheetId="13" hidden="1">'dem30'!#REF!</definedName>
    <definedName name="Z_93EBE921_AE91_11D5_8685_004005726899_.wvu.Cols" localSheetId="14" hidden="1">'dem31'!#REF!</definedName>
    <definedName name="Z_93EBE921_AE91_11D5_8685_004005726899_.wvu.Cols" localSheetId="15" hidden="1">'dem33'!#REF!</definedName>
    <definedName name="Z_93EBE921_AE91_11D5_8685_004005726899_.wvu.Cols" localSheetId="17" hidden="1">'dem34'!#REF!</definedName>
    <definedName name="Z_93EBE921_AE91_11D5_8685_004005726899_.wvu.Cols" localSheetId="18" hidden="1">'Dem35'!#REF!</definedName>
    <definedName name="Z_93EBE921_AE91_11D5_8685_004005726899_.wvu.Cols" localSheetId="19" hidden="1">'dem38'!#REF!</definedName>
    <definedName name="Z_93EBE921_AE91_11D5_8685_004005726899_.wvu.Cols" localSheetId="20" hidden="1">'dem39'!#REF!</definedName>
    <definedName name="Z_93EBE921_AE91_11D5_8685_004005726899_.wvu.Cols" localSheetId="21" hidden="1">'dem40'!#REF!</definedName>
    <definedName name="Z_93EBE921_AE91_11D5_8685_004005726899_.wvu.Cols" localSheetId="22" hidden="1">dem40A!#REF!</definedName>
    <definedName name="Z_93EBE921_AE91_11D5_8685_004005726899_.wvu.Cols" localSheetId="23" hidden="1">'dem41'!#REF!</definedName>
    <definedName name="Z_93EBE921_AE91_11D5_8685_004005726899_.wvu.Cols" localSheetId="5" hidden="1">'dem7'!#REF!</definedName>
    <definedName name="Z_93EBE921_AE91_11D5_8685_004005726899_.wvu.Cols" localSheetId="16" hidden="1">psc!#REF!</definedName>
    <definedName name="Z_93EBE921_AE91_11D5_8685_004005726899_.wvu.FilterData" localSheetId="6" hidden="1">'dem13'!#REF!</definedName>
    <definedName name="Z_93EBE921_AE91_11D5_8685_004005726899_.wvu.FilterData" localSheetId="8" hidden="1">'dem15'!#REF!</definedName>
    <definedName name="Z_93EBE921_AE91_11D5_8685_004005726899_.wvu.FilterData" localSheetId="10" hidden="1">'dem19'!#REF!</definedName>
    <definedName name="Z_93EBE921_AE91_11D5_8685_004005726899_.wvu.FilterData" localSheetId="11" hidden="1">'dem20'!#REF!</definedName>
    <definedName name="Z_93EBE921_AE91_11D5_8685_004005726899_.wvu.FilterData" localSheetId="12" hidden="1">'dem28'!#REF!</definedName>
    <definedName name="Z_93EBE921_AE91_11D5_8685_004005726899_.wvu.FilterData" localSheetId="13" hidden="1">'dem30'!$C$20:$C$20</definedName>
    <definedName name="Z_93EBE921_AE91_11D5_8685_004005726899_.wvu.FilterData" localSheetId="14" hidden="1">'dem31'!#REF!</definedName>
    <definedName name="Z_93EBE921_AE91_11D5_8685_004005726899_.wvu.FilterData" localSheetId="15" hidden="1">'dem33'!#REF!</definedName>
    <definedName name="Z_93EBE921_AE91_11D5_8685_004005726899_.wvu.FilterData" localSheetId="17" hidden="1">'dem34'!#REF!</definedName>
    <definedName name="Z_93EBE921_AE91_11D5_8685_004005726899_.wvu.FilterData" localSheetId="18" hidden="1">'Dem35'!#REF!</definedName>
    <definedName name="Z_93EBE921_AE91_11D5_8685_004005726899_.wvu.FilterData" localSheetId="19" hidden="1">'dem38'!#REF!</definedName>
    <definedName name="Z_93EBE921_AE91_11D5_8685_004005726899_.wvu.FilterData" localSheetId="21" hidden="1">'dem40'!$C$16:$C$53</definedName>
    <definedName name="Z_93EBE921_AE91_11D5_8685_004005726899_.wvu.FilterData" localSheetId="22" hidden="1">dem40A!#REF!</definedName>
    <definedName name="Z_93EBE921_AE91_11D5_8685_004005726899_.wvu.FilterData" localSheetId="23" hidden="1">'dem41'!$C$30:$C$30</definedName>
    <definedName name="Z_93EBE921_AE91_11D5_8685_004005726899_.wvu.FilterData" localSheetId="3" hidden="1">'dem5'!#REF!</definedName>
    <definedName name="Z_93EBE921_AE91_11D5_8685_004005726899_.wvu.FilterData" localSheetId="5" hidden="1">'dem7'!#REF!</definedName>
    <definedName name="Z_93EBE921_AE91_11D5_8685_004005726899_.wvu.FilterData" localSheetId="16" hidden="1">psc!#REF!</definedName>
    <definedName name="Z_93EBE921_AE91_11D5_8685_004005726899_.wvu.PrintArea" localSheetId="6" hidden="1">'dem13'!$A$1:$H$23</definedName>
    <definedName name="Z_93EBE921_AE91_11D5_8685_004005726899_.wvu.PrintArea" localSheetId="7" hidden="1">'dem14'!$A$1:$H$19</definedName>
    <definedName name="Z_93EBE921_AE91_11D5_8685_004005726899_.wvu.PrintArea" localSheetId="8" hidden="1">'dem15'!$A$1:$H$17</definedName>
    <definedName name="Z_93EBE921_AE91_11D5_8685_004005726899_.wvu.PrintArea" localSheetId="9" hidden="1">'dem17'!$A$1:$H$15</definedName>
    <definedName name="Z_93EBE921_AE91_11D5_8685_004005726899_.wvu.PrintArea" localSheetId="10" hidden="1">'dem19'!$A$1:$H$16</definedName>
    <definedName name="Z_93EBE921_AE91_11D5_8685_004005726899_.wvu.PrintArea" localSheetId="11" hidden="1">'dem20'!$A$1:$H$18</definedName>
    <definedName name="Z_93EBE921_AE91_11D5_8685_004005726899_.wvu.PrintArea" localSheetId="12" hidden="1">'dem28'!$A$1:$H$16</definedName>
    <definedName name="Z_93EBE921_AE91_11D5_8685_004005726899_.wvu.PrintArea" localSheetId="13" hidden="1">'dem30'!$A$1:$H$20</definedName>
    <definedName name="Z_93EBE921_AE91_11D5_8685_004005726899_.wvu.PrintArea" localSheetId="14" hidden="1">'dem31'!$A$1:$H$16</definedName>
    <definedName name="Z_93EBE921_AE91_11D5_8685_004005726899_.wvu.PrintArea" localSheetId="15" hidden="1">'dem33'!$A$1:$H$16</definedName>
    <definedName name="Z_93EBE921_AE91_11D5_8685_004005726899_.wvu.PrintArea" localSheetId="17" hidden="1">'dem34'!$A$1:$H$16</definedName>
    <definedName name="Z_93EBE921_AE91_11D5_8685_004005726899_.wvu.PrintArea" localSheetId="18" hidden="1">'Dem35'!$A$1:$H$16</definedName>
    <definedName name="Z_93EBE921_AE91_11D5_8685_004005726899_.wvu.PrintArea" localSheetId="19" hidden="1">'dem38'!$A$1:$H$16</definedName>
    <definedName name="Z_93EBE921_AE91_11D5_8685_004005726899_.wvu.PrintArea" localSheetId="20" hidden="1">'dem39'!$A$1:$H$16</definedName>
    <definedName name="Z_93EBE921_AE91_11D5_8685_004005726899_.wvu.PrintArea" localSheetId="21" hidden="1">'dem40'!$A$1:$M$53</definedName>
    <definedName name="Z_93EBE921_AE91_11D5_8685_004005726899_.wvu.PrintArea" localSheetId="22" hidden="1">dem40A!$A$1:$H$16</definedName>
    <definedName name="Z_93EBE921_AE91_11D5_8685_004005726899_.wvu.PrintArea" localSheetId="23" hidden="1">'dem41'!$A$1:$H$30</definedName>
    <definedName name="Z_93EBE921_AE91_11D5_8685_004005726899_.wvu.PrintArea" localSheetId="4" hidden="1">'dem6'!$A$1:$H$16</definedName>
    <definedName name="Z_93EBE921_AE91_11D5_8685_004005726899_.wvu.PrintArea" localSheetId="5" hidden="1">'dem7'!$A$1:$H$15</definedName>
    <definedName name="Z_93EBE921_AE91_11D5_8685_004005726899_.wvu.PrintArea" localSheetId="16" hidden="1">psc!$A$1:$H$15</definedName>
    <definedName name="Z_93EBE921_AE91_11D5_8685_004005726899_.wvu.PrintTitles" localSheetId="6" hidden="1">'dem13'!$14:$16</definedName>
    <definedName name="Z_93EBE921_AE91_11D5_8685_004005726899_.wvu.PrintTitles" localSheetId="7" hidden="1">'dem14'!$14:$16</definedName>
    <definedName name="Z_93EBE921_AE91_11D5_8685_004005726899_.wvu.PrintTitles" localSheetId="8" hidden="1">'dem15'!$14:$15</definedName>
    <definedName name="Z_93EBE921_AE91_11D5_8685_004005726899_.wvu.PrintTitles" localSheetId="10" hidden="1">'dem19'!$14:$16</definedName>
    <definedName name="Z_93EBE921_AE91_11D5_8685_004005726899_.wvu.PrintTitles" localSheetId="11" hidden="1">'dem20'!$17:$18</definedName>
    <definedName name="Z_93EBE921_AE91_11D5_8685_004005726899_.wvu.PrintTitles" localSheetId="12" hidden="1">'dem28'!$14:$16</definedName>
    <definedName name="Z_93EBE921_AE91_11D5_8685_004005726899_.wvu.PrintTitles" localSheetId="13" hidden="1">'dem30'!$14:$16</definedName>
    <definedName name="Z_93EBE921_AE91_11D5_8685_004005726899_.wvu.PrintTitles" localSheetId="14" hidden="1">'dem31'!$14:$16</definedName>
    <definedName name="Z_93EBE921_AE91_11D5_8685_004005726899_.wvu.PrintTitles" localSheetId="15" hidden="1">'dem33'!$14:$16</definedName>
    <definedName name="Z_93EBE921_AE91_11D5_8685_004005726899_.wvu.PrintTitles" localSheetId="17" hidden="1">'dem34'!$14:$16</definedName>
    <definedName name="Z_93EBE921_AE91_11D5_8685_004005726899_.wvu.PrintTitles" localSheetId="18" hidden="1">'Dem35'!$14:$16</definedName>
    <definedName name="Z_93EBE921_AE91_11D5_8685_004005726899_.wvu.PrintTitles" localSheetId="19" hidden="1">'dem38'!$14:$16</definedName>
    <definedName name="Z_93EBE921_AE91_11D5_8685_004005726899_.wvu.PrintTitles" localSheetId="20" hidden="1">'dem39'!$14:$16</definedName>
    <definedName name="Z_93EBE921_AE91_11D5_8685_004005726899_.wvu.PrintTitles" localSheetId="21" hidden="1">'dem40'!$12:$14</definedName>
    <definedName name="Z_93EBE921_AE91_11D5_8685_004005726899_.wvu.PrintTitles" localSheetId="22" hidden="1">dem40A!$14:$16</definedName>
    <definedName name="Z_93EBE921_AE91_11D5_8685_004005726899_.wvu.PrintTitles" localSheetId="23" hidden="1">'dem41'!$15:$16</definedName>
    <definedName name="Z_93EBE921_AE91_11D5_8685_004005726899_.wvu.PrintTitles" localSheetId="3" hidden="1">'dem5'!$13:$16</definedName>
    <definedName name="Z_93EBE921_AE91_11D5_8685_004005726899_.wvu.PrintTitles" localSheetId="4" hidden="1">'dem6'!$15:$16</definedName>
    <definedName name="Z_93EBE921_AE91_11D5_8685_004005726899_.wvu.PrintTitles" localSheetId="5" hidden="1">'dem7'!$14:$15</definedName>
    <definedName name="Z_93EBE921_AE91_11D5_8685_004005726899_.wvu.PrintTitles" localSheetId="16" hidden="1">psc!$13:$15</definedName>
    <definedName name="Z_94DA79C1_0FDE_11D5_9579_000021DAEEA2_.wvu.Cols" localSheetId="6" hidden="1">'dem13'!#REF!</definedName>
    <definedName name="Z_94DA79C1_0FDE_11D5_9579_000021DAEEA2_.wvu.Cols" localSheetId="10" hidden="1">'dem19'!#REF!</definedName>
    <definedName name="Z_94DA79C1_0FDE_11D5_9579_000021DAEEA2_.wvu.Cols" localSheetId="12" hidden="1">'dem28'!#REF!</definedName>
    <definedName name="Z_94DA79C1_0FDE_11D5_9579_000021DAEEA2_.wvu.Cols" localSheetId="13" hidden="1">'dem30'!#REF!</definedName>
    <definedName name="Z_94DA79C1_0FDE_11D5_9579_000021DAEEA2_.wvu.Cols" localSheetId="14" hidden="1">'dem31'!#REF!</definedName>
    <definedName name="Z_94DA79C1_0FDE_11D5_9579_000021DAEEA2_.wvu.Cols" localSheetId="15" hidden="1">'dem33'!#REF!</definedName>
    <definedName name="Z_94DA79C1_0FDE_11D5_9579_000021DAEEA2_.wvu.Cols" localSheetId="17" hidden="1">'dem34'!#REF!</definedName>
    <definedName name="Z_94DA79C1_0FDE_11D5_9579_000021DAEEA2_.wvu.Cols" localSheetId="18" hidden="1">'Dem35'!#REF!</definedName>
    <definedName name="Z_94DA79C1_0FDE_11D5_9579_000021DAEEA2_.wvu.Cols" localSheetId="19" hidden="1">'dem38'!#REF!</definedName>
    <definedName name="Z_94DA79C1_0FDE_11D5_9579_000021DAEEA2_.wvu.Cols" localSheetId="20" hidden="1">'dem39'!#REF!</definedName>
    <definedName name="Z_94DA79C1_0FDE_11D5_9579_000021DAEEA2_.wvu.Cols" localSheetId="21" hidden="1">'dem40'!#REF!</definedName>
    <definedName name="Z_94DA79C1_0FDE_11D5_9579_000021DAEEA2_.wvu.Cols" localSheetId="22" hidden="1">dem40A!#REF!</definedName>
    <definedName name="Z_94DA79C1_0FDE_11D5_9579_000021DAEEA2_.wvu.Cols" localSheetId="23" hidden="1">'dem41'!#REF!</definedName>
    <definedName name="Z_94DA79C1_0FDE_11D5_9579_000021DAEEA2_.wvu.Cols" localSheetId="5" hidden="1">'dem7'!#REF!</definedName>
    <definedName name="Z_94DA79C1_0FDE_11D5_9579_000021DAEEA2_.wvu.Cols" localSheetId="16" hidden="1">psc!#REF!</definedName>
    <definedName name="Z_94DA79C1_0FDE_11D5_9579_000021DAEEA2_.wvu.FilterData" localSheetId="6" hidden="1">'dem13'!#REF!</definedName>
    <definedName name="Z_94DA79C1_0FDE_11D5_9579_000021DAEEA2_.wvu.FilterData" localSheetId="8" hidden="1">'dem15'!#REF!</definedName>
    <definedName name="Z_94DA79C1_0FDE_11D5_9579_000021DAEEA2_.wvu.FilterData" localSheetId="10" hidden="1">'dem19'!#REF!</definedName>
    <definedName name="Z_94DA79C1_0FDE_11D5_9579_000021DAEEA2_.wvu.FilterData" localSheetId="11" hidden="1">'dem20'!#REF!</definedName>
    <definedName name="Z_94DA79C1_0FDE_11D5_9579_000021DAEEA2_.wvu.FilterData" localSheetId="12" hidden="1">'dem28'!#REF!</definedName>
    <definedName name="Z_94DA79C1_0FDE_11D5_9579_000021DAEEA2_.wvu.FilterData" localSheetId="13" hidden="1">'dem30'!$C$20:$C$20</definedName>
    <definedName name="Z_94DA79C1_0FDE_11D5_9579_000021DAEEA2_.wvu.FilterData" localSheetId="14" hidden="1">'dem31'!#REF!</definedName>
    <definedName name="Z_94DA79C1_0FDE_11D5_9579_000021DAEEA2_.wvu.FilterData" localSheetId="15" hidden="1">'dem33'!#REF!</definedName>
    <definedName name="Z_94DA79C1_0FDE_11D5_9579_000021DAEEA2_.wvu.FilterData" localSheetId="17" hidden="1">'dem34'!#REF!</definedName>
    <definedName name="Z_94DA79C1_0FDE_11D5_9579_000021DAEEA2_.wvu.FilterData" localSheetId="18" hidden="1">'Dem35'!#REF!</definedName>
    <definedName name="Z_94DA79C1_0FDE_11D5_9579_000021DAEEA2_.wvu.FilterData" localSheetId="19" hidden="1">'dem38'!#REF!</definedName>
    <definedName name="Z_94DA79C1_0FDE_11D5_9579_000021DAEEA2_.wvu.FilterData" localSheetId="21" hidden="1">'dem40'!$C$16:$C$53</definedName>
    <definedName name="Z_94DA79C1_0FDE_11D5_9579_000021DAEEA2_.wvu.FilterData" localSheetId="22" hidden="1">dem40A!#REF!</definedName>
    <definedName name="Z_94DA79C1_0FDE_11D5_9579_000021DAEEA2_.wvu.FilterData" localSheetId="23" hidden="1">'dem41'!$C$30:$C$30</definedName>
    <definedName name="Z_94DA79C1_0FDE_11D5_9579_000021DAEEA2_.wvu.FilterData" localSheetId="3" hidden="1">'dem5'!#REF!</definedName>
    <definedName name="Z_94DA79C1_0FDE_11D5_9579_000021DAEEA2_.wvu.FilterData" localSheetId="5" hidden="1">'dem7'!#REF!</definedName>
    <definedName name="Z_94DA79C1_0FDE_11D5_9579_000021DAEEA2_.wvu.FilterData" localSheetId="16" hidden="1">psc!#REF!</definedName>
    <definedName name="Z_94DA79C1_0FDE_11D5_9579_000021DAEEA2_.wvu.PrintArea" localSheetId="6" hidden="1">'dem13'!$A$1:$H$23</definedName>
    <definedName name="Z_94DA79C1_0FDE_11D5_9579_000021DAEEA2_.wvu.PrintArea" localSheetId="7" hidden="1">'dem14'!$A$1:$H$19</definedName>
    <definedName name="Z_94DA79C1_0FDE_11D5_9579_000021DAEEA2_.wvu.PrintArea" localSheetId="8" hidden="1">'dem15'!$A$1:$H$17</definedName>
    <definedName name="Z_94DA79C1_0FDE_11D5_9579_000021DAEEA2_.wvu.PrintArea" localSheetId="9" hidden="1">'dem17'!$A$1:$H$15</definedName>
    <definedName name="Z_94DA79C1_0FDE_11D5_9579_000021DAEEA2_.wvu.PrintArea" localSheetId="10" hidden="1">'dem19'!$A$1:$H$16</definedName>
    <definedName name="Z_94DA79C1_0FDE_11D5_9579_000021DAEEA2_.wvu.PrintArea" localSheetId="11" hidden="1">'dem20'!$A$1:$H$18</definedName>
    <definedName name="Z_94DA79C1_0FDE_11D5_9579_000021DAEEA2_.wvu.PrintArea" localSheetId="12" hidden="1">'dem28'!$A$1:$H$16</definedName>
    <definedName name="Z_94DA79C1_0FDE_11D5_9579_000021DAEEA2_.wvu.PrintArea" localSheetId="13" hidden="1">'dem30'!$A$1:$H$20</definedName>
    <definedName name="Z_94DA79C1_0FDE_11D5_9579_000021DAEEA2_.wvu.PrintArea" localSheetId="14" hidden="1">'dem31'!$A$1:$H$16</definedName>
    <definedName name="Z_94DA79C1_0FDE_11D5_9579_000021DAEEA2_.wvu.PrintArea" localSheetId="15" hidden="1">'dem33'!$A$1:$H$16</definedName>
    <definedName name="Z_94DA79C1_0FDE_11D5_9579_000021DAEEA2_.wvu.PrintArea" localSheetId="17" hidden="1">'dem34'!$A$1:$H$16</definedName>
    <definedName name="Z_94DA79C1_0FDE_11D5_9579_000021DAEEA2_.wvu.PrintArea" localSheetId="18" hidden="1">'Dem35'!$A$1:$H$16</definedName>
    <definedName name="Z_94DA79C1_0FDE_11D5_9579_000021DAEEA2_.wvu.PrintArea" localSheetId="19" hidden="1">'dem38'!$A$1:$H$16</definedName>
    <definedName name="Z_94DA79C1_0FDE_11D5_9579_000021DAEEA2_.wvu.PrintArea" localSheetId="20" hidden="1">'dem39'!$A$1:$H$16</definedName>
    <definedName name="Z_94DA79C1_0FDE_11D5_9579_000021DAEEA2_.wvu.PrintArea" localSheetId="21" hidden="1">'dem40'!$A$1:$M$53</definedName>
    <definedName name="Z_94DA79C1_0FDE_11D5_9579_000021DAEEA2_.wvu.PrintArea" localSheetId="22" hidden="1">dem40A!$A$1:$H$16</definedName>
    <definedName name="Z_94DA79C1_0FDE_11D5_9579_000021DAEEA2_.wvu.PrintArea" localSheetId="23" hidden="1">'dem41'!$A$2:$H$30</definedName>
    <definedName name="Z_94DA79C1_0FDE_11D5_9579_000021DAEEA2_.wvu.PrintArea" localSheetId="3" hidden="1">'dem5'!$A$1:$H$16</definedName>
    <definedName name="Z_94DA79C1_0FDE_11D5_9579_000021DAEEA2_.wvu.PrintArea" localSheetId="4" hidden="1">'dem6'!$A$1:$H$16</definedName>
    <definedName name="Z_94DA79C1_0FDE_11D5_9579_000021DAEEA2_.wvu.PrintArea" localSheetId="5" hidden="1">'dem7'!$A$1:$H$15</definedName>
    <definedName name="Z_94DA79C1_0FDE_11D5_9579_000021DAEEA2_.wvu.PrintArea" localSheetId="16" hidden="1">psc!$A$1:$H$15</definedName>
    <definedName name="Z_94DA79C1_0FDE_11D5_9579_000021DAEEA2_.wvu.PrintTitles" localSheetId="6" hidden="1">'dem13'!$14:$16</definedName>
    <definedName name="Z_94DA79C1_0FDE_11D5_9579_000021DAEEA2_.wvu.PrintTitles" localSheetId="7" hidden="1">'dem14'!$14:$16</definedName>
    <definedName name="Z_94DA79C1_0FDE_11D5_9579_000021DAEEA2_.wvu.PrintTitles" localSheetId="8" hidden="1">'dem15'!$14:$15</definedName>
    <definedName name="Z_94DA79C1_0FDE_11D5_9579_000021DAEEA2_.wvu.PrintTitles" localSheetId="10" hidden="1">'dem19'!$14:$16</definedName>
    <definedName name="Z_94DA79C1_0FDE_11D5_9579_000021DAEEA2_.wvu.PrintTitles" localSheetId="11" hidden="1">'dem20'!$17:$18</definedName>
    <definedName name="Z_94DA79C1_0FDE_11D5_9579_000021DAEEA2_.wvu.PrintTitles" localSheetId="12" hidden="1">'dem28'!$14:$16</definedName>
    <definedName name="Z_94DA79C1_0FDE_11D5_9579_000021DAEEA2_.wvu.PrintTitles" localSheetId="13" hidden="1">'dem30'!$14:$16</definedName>
    <definedName name="Z_94DA79C1_0FDE_11D5_9579_000021DAEEA2_.wvu.PrintTitles" localSheetId="14" hidden="1">'dem31'!$14:$16</definedName>
    <definedName name="Z_94DA79C1_0FDE_11D5_9579_000021DAEEA2_.wvu.PrintTitles" localSheetId="15" hidden="1">'dem33'!$14:$16</definedName>
    <definedName name="Z_94DA79C1_0FDE_11D5_9579_000021DAEEA2_.wvu.PrintTitles" localSheetId="17" hidden="1">'dem34'!$14:$16</definedName>
    <definedName name="Z_94DA79C1_0FDE_11D5_9579_000021DAEEA2_.wvu.PrintTitles" localSheetId="18" hidden="1">'Dem35'!$14:$16</definedName>
    <definedName name="Z_94DA79C1_0FDE_11D5_9579_000021DAEEA2_.wvu.PrintTitles" localSheetId="19" hidden="1">'dem38'!$14:$16</definedName>
    <definedName name="Z_94DA79C1_0FDE_11D5_9579_000021DAEEA2_.wvu.PrintTitles" localSheetId="20" hidden="1">'dem39'!$14:$16</definedName>
    <definedName name="Z_94DA79C1_0FDE_11D5_9579_000021DAEEA2_.wvu.PrintTitles" localSheetId="21" hidden="1">'dem40'!$12:$14</definedName>
    <definedName name="Z_94DA79C1_0FDE_11D5_9579_000021DAEEA2_.wvu.PrintTitles" localSheetId="22" hidden="1">dem40A!$14:$16</definedName>
    <definedName name="Z_94DA79C1_0FDE_11D5_9579_000021DAEEA2_.wvu.PrintTitles" localSheetId="23" hidden="1">'dem41'!$15:$16</definedName>
    <definedName name="Z_94DA79C1_0FDE_11D5_9579_000021DAEEA2_.wvu.PrintTitles" localSheetId="3" hidden="1">'dem5'!$13:$16</definedName>
    <definedName name="Z_94DA79C1_0FDE_11D5_9579_000021DAEEA2_.wvu.PrintTitles" localSheetId="4" hidden="1">'dem6'!$15:$16</definedName>
    <definedName name="Z_94DA79C1_0FDE_11D5_9579_000021DAEEA2_.wvu.PrintTitles" localSheetId="5" hidden="1">'dem7'!$14:$15</definedName>
    <definedName name="Z_94DA79C1_0FDE_11D5_9579_000021DAEEA2_.wvu.PrintTitles" localSheetId="16" hidden="1">psc!$13:$15</definedName>
    <definedName name="Z_9F04AD3B_15DA_4D32_8B27_BA16A20022C6_.wvu.FilterData" localSheetId="19" hidden="1">'dem38'!$A$16:$H$18</definedName>
    <definedName name="Z_9F04AD3B_15DA_4D32_8B27_BA16A20022C6_.wvu.PrintArea" localSheetId="19" hidden="1">'dem38'!#REF!</definedName>
    <definedName name="Z_9F04AD3B_15DA_4D32_8B27_BA16A20022C6_.wvu.PrintTitles" localSheetId="19" hidden="1">'dem38'!$14:$16</definedName>
    <definedName name="Z_A48B2B02_857B_4E03_8EC3_B83BCD408191_.wvu.Cols" localSheetId="22" hidden="1">dem40A!$E:$F</definedName>
    <definedName name="Z_A48B2B02_857B_4E03_8EC3_B83BCD408191_.wvu.FilterData" localSheetId="0" hidden="1">bILL_SCH!$A$8:$F$35</definedName>
    <definedName name="Z_A48B2B02_857B_4E03_8EC3_B83BCD408191_.wvu.FilterData" localSheetId="6" hidden="1">'dem13'!$A$16:$H$24</definedName>
    <definedName name="Z_A48B2B02_857B_4E03_8EC3_B83BCD408191_.wvu.FilterData" localSheetId="7" hidden="1">'dem14'!$A$16:$H$16</definedName>
    <definedName name="Z_A48B2B02_857B_4E03_8EC3_B83BCD408191_.wvu.FilterData" localSheetId="8" hidden="1">'dem15'!$A$15:$J$17</definedName>
    <definedName name="Z_A48B2B02_857B_4E03_8EC3_B83BCD408191_.wvu.FilterData" localSheetId="9" hidden="1">'dem17'!$A$15:$H$15</definedName>
    <definedName name="Z_A48B2B02_857B_4E03_8EC3_B83BCD408191_.wvu.FilterData" localSheetId="10" hidden="1">'dem19'!$A$16:$I$16</definedName>
    <definedName name="Z_A48B2B02_857B_4E03_8EC3_B83BCD408191_.wvu.FilterData" localSheetId="11" hidden="1">'dem20'!$A$18:$H$21</definedName>
    <definedName name="Z_A48B2B02_857B_4E03_8EC3_B83BCD408191_.wvu.FilterData" localSheetId="12" hidden="1">'dem28'!$A$16:$V$17</definedName>
    <definedName name="Z_A48B2B02_857B_4E03_8EC3_B83BCD408191_.wvu.FilterData" localSheetId="13" hidden="1">'dem30'!$A$16:$H$16</definedName>
    <definedName name="Z_A48B2B02_857B_4E03_8EC3_B83BCD408191_.wvu.FilterData" localSheetId="14" hidden="1">'dem31'!$A$16:$H$16</definedName>
    <definedName name="Z_A48B2B02_857B_4E03_8EC3_B83BCD408191_.wvu.FilterData" localSheetId="15" hidden="1">'dem33'!$A$16:$H$16</definedName>
    <definedName name="Z_A48B2B02_857B_4E03_8EC3_B83BCD408191_.wvu.FilterData" localSheetId="17" hidden="1">'dem34'!$A$16:$H$31</definedName>
    <definedName name="Z_A48B2B02_857B_4E03_8EC3_B83BCD408191_.wvu.FilterData" localSheetId="18" hidden="1">'Dem35'!$A$16:$H$29</definedName>
    <definedName name="Z_A48B2B02_857B_4E03_8EC3_B83BCD408191_.wvu.FilterData" localSheetId="19" hidden="1">'dem38'!$A$16:$H$18</definedName>
    <definedName name="Z_A48B2B02_857B_4E03_8EC3_B83BCD408191_.wvu.FilterData" localSheetId="20" hidden="1">'dem39'!$A$16:$O$16</definedName>
    <definedName name="Z_A48B2B02_857B_4E03_8EC3_B83BCD408191_.wvu.FilterData" localSheetId="21" hidden="1">'dem40'!$A$14:$AD$14</definedName>
    <definedName name="Z_A48B2B02_857B_4E03_8EC3_B83BCD408191_.wvu.FilterData" localSheetId="22" hidden="1">dem40A!$A$16:$H$16</definedName>
    <definedName name="Z_A48B2B02_857B_4E03_8EC3_B83BCD408191_.wvu.FilterData" localSheetId="23" hidden="1">'dem41'!$A$16:$W$19</definedName>
    <definedName name="Z_A48B2B02_857B_4E03_8EC3_B83BCD408191_.wvu.FilterData" localSheetId="3" hidden="1">'dem5'!$A$16:$T$16</definedName>
    <definedName name="Z_A48B2B02_857B_4E03_8EC3_B83BCD408191_.wvu.FilterData" localSheetId="4" hidden="1">'dem6'!$A$16:$N$20</definedName>
    <definedName name="Z_A48B2B02_857B_4E03_8EC3_B83BCD408191_.wvu.FilterData" localSheetId="5" hidden="1">'dem7'!$A$15:$J$17</definedName>
    <definedName name="Z_A48B2B02_857B_4E03_8EC3_B83BCD408191_.wvu.FilterData" localSheetId="16" hidden="1">psc!$A$15:$J$56</definedName>
    <definedName name="Z_A48B2B02_857B_4E03_8EC3_B83BCD408191_.wvu.FilterData" localSheetId="2" hidden="1">Rev_Cap!$A$6:$I$30</definedName>
    <definedName name="Z_A48B2B02_857B_4E03_8EC3_B83BCD408191_.wvu.PrintArea" localSheetId="0" hidden="1">bILL_SCH!$A$1:$F$35</definedName>
    <definedName name="Z_A48B2B02_857B_4E03_8EC3_B83BCD408191_.wvu.PrintArea" localSheetId="6" hidden="1">'dem13'!$A$1:$H$48</definedName>
    <definedName name="Z_A48B2B02_857B_4E03_8EC3_B83BCD408191_.wvu.PrintArea" localSheetId="7" hidden="1">'dem14'!$A$1:$H$32</definedName>
    <definedName name="Z_A48B2B02_857B_4E03_8EC3_B83BCD408191_.wvu.PrintArea" localSheetId="8" hidden="1">'dem15'!$A$1:$H$25</definedName>
    <definedName name="Z_A48B2B02_857B_4E03_8EC3_B83BCD408191_.wvu.PrintArea" localSheetId="9" hidden="1">'dem17'!$A$1:$H$36</definedName>
    <definedName name="Z_A48B2B02_857B_4E03_8EC3_B83BCD408191_.wvu.PrintArea" localSheetId="10" hidden="1">'dem19'!$A$1:$H$28</definedName>
    <definedName name="Z_A48B2B02_857B_4E03_8EC3_B83BCD408191_.wvu.PrintArea" localSheetId="11" hidden="1">'dem20'!$A$1:$H$31</definedName>
    <definedName name="Z_A48B2B02_857B_4E03_8EC3_B83BCD408191_.wvu.PrintArea" localSheetId="12" hidden="1">'dem28'!$A$1:$H$26</definedName>
    <definedName name="Z_A48B2B02_857B_4E03_8EC3_B83BCD408191_.wvu.PrintArea" localSheetId="13" hidden="1">'dem30'!$A$1:$H$44</definedName>
    <definedName name="Z_A48B2B02_857B_4E03_8EC3_B83BCD408191_.wvu.PrintArea" localSheetId="14" hidden="1">'dem31'!$A$1:$H$36</definedName>
    <definedName name="Z_A48B2B02_857B_4E03_8EC3_B83BCD408191_.wvu.PrintArea" localSheetId="15" hidden="1">'dem33'!$A$1:$H$28</definedName>
    <definedName name="Z_A48B2B02_857B_4E03_8EC3_B83BCD408191_.wvu.PrintArea" localSheetId="17" hidden="1">'dem34'!$A$1:$H$66</definedName>
    <definedName name="Z_A48B2B02_857B_4E03_8EC3_B83BCD408191_.wvu.PrintArea" localSheetId="18" hidden="1">'Dem35'!$A$1:$H$99</definedName>
    <definedName name="Z_A48B2B02_857B_4E03_8EC3_B83BCD408191_.wvu.PrintArea" localSheetId="19" hidden="1">'dem38'!$A$1:$H$82</definedName>
    <definedName name="Z_A48B2B02_857B_4E03_8EC3_B83BCD408191_.wvu.PrintArea" localSheetId="20" hidden="1">'dem39'!$A$1:$H$16</definedName>
    <definedName name="Z_A48B2B02_857B_4E03_8EC3_B83BCD408191_.wvu.PrintArea" localSheetId="21" hidden="1">'dem40'!$A$1:$H$61</definedName>
    <definedName name="Z_A48B2B02_857B_4E03_8EC3_B83BCD408191_.wvu.PrintArea" localSheetId="22" hidden="1">dem40A!$A$1:$H$18</definedName>
    <definedName name="Z_A48B2B02_857B_4E03_8EC3_B83BCD408191_.wvu.PrintArea" localSheetId="23" hidden="1">'dem41'!$A$1:$H$19</definedName>
    <definedName name="Z_A48B2B02_857B_4E03_8EC3_B83BCD408191_.wvu.PrintArea" localSheetId="3" hidden="1">'dem5'!$A$1:$H$28</definedName>
    <definedName name="Z_A48B2B02_857B_4E03_8EC3_B83BCD408191_.wvu.PrintArea" localSheetId="4" hidden="1">'dem6'!$A$1:$H$32</definedName>
    <definedName name="Z_A48B2B02_857B_4E03_8EC3_B83BCD408191_.wvu.PrintArea" localSheetId="5" hidden="1">'dem7'!$A$1:$H$49</definedName>
    <definedName name="Z_A48B2B02_857B_4E03_8EC3_B83BCD408191_.wvu.PrintArea" localSheetId="1" hidden="1">Introduc.!$A$1:$C$56</definedName>
    <definedName name="Z_A48B2B02_857B_4E03_8EC3_B83BCD408191_.wvu.PrintArea" localSheetId="16" hidden="1">psc!$A$1:$H$31</definedName>
    <definedName name="Z_A48B2B02_857B_4E03_8EC3_B83BCD408191_.wvu.PrintArea" localSheetId="2" hidden="1">Rev_Cap!$A$1:$H$30</definedName>
    <definedName name="Z_A48B2B02_857B_4E03_8EC3_B83BCD408191_.wvu.PrintTitles" localSheetId="6" hidden="1">'dem13'!$14:$16</definedName>
    <definedName name="Z_A48B2B02_857B_4E03_8EC3_B83BCD408191_.wvu.PrintTitles" localSheetId="7" hidden="1">'dem14'!$14:$16</definedName>
    <definedName name="Z_A48B2B02_857B_4E03_8EC3_B83BCD408191_.wvu.PrintTitles" localSheetId="8" hidden="1">'dem15'!$14:$15</definedName>
    <definedName name="Z_A48B2B02_857B_4E03_8EC3_B83BCD408191_.wvu.PrintTitles" localSheetId="9" hidden="1">'dem17'!$12:$14</definedName>
    <definedName name="Z_A48B2B02_857B_4E03_8EC3_B83BCD408191_.wvu.PrintTitles" localSheetId="10" hidden="1">'dem19'!$14:$16</definedName>
    <definedName name="Z_A48B2B02_857B_4E03_8EC3_B83BCD408191_.wvu.PrintTitles" localSheetId="11" hidden="1">'dem20'!$17:$18</definedName>
    <definedName name="Z_A48B2B02_857B_4E03_8EC3_B83BCD408191_.wvu.PrintTitles" localSheetId="12" hidden="1">'dem28'!$14:$16</definedName>
    <definedName name="Z_A48B2B02_857B_4E03_8EC3_B83BCD408191_.wvu.PrintTitles" localSheetId="13" hidden="1">'dem30'!$14:$16</definedName>
    <definedName name="Z_A48B2B02_857B_4E03_8EC3_B83BCD408191_.wvu.PrintTitles" localSheetId="14" hidden="1">'dem31'!$14:$16</definedName>
    <definedName name="Z_A48B2B02_857B_4E03_8EC3_B83BCD408191_.wvu.PrintTitles" localSheetId="15" hidden="1">'dem33'!$14:$16</definedName>
    <definedName name="Z_A48B2B02_857B_4E03_8EC3_B83BCD408191_.wvu.PrintTitles" localSheetId="17" hidden="1">'dem34'!$14:$16</definedName>
    <definedName name="Z_A48B2B02_857B_4E03_8EC3_B83BCD408191_.wvu.PrintTitles" localSheetId="18" hidden="1">'Dem35'!$14:$16</definedName>
    <definedName name="Z_A48B2B02_857B_4E03_8EC3_B83BCD408191_.wvu.PrintTitles" localSheetId="19" hidden="1">'dem38'!$14:$16</definedName>
    <definedName name="Z_A48B2B02_857B_4E03_8EC3_B83BCD408191_.wvu.PrintTitles" localSheetId="20" hidden="1">'dem39'!$14:$16</definedName>
    <definedName name="Z_A48B2B02_857B_4E03_8EC3_B83BCD408191_.wvu.PrintTitles" localSheetId="21" hidden="1">'dem40'!$12:$14</definedName>
    <definedName name="Z_A48B2B02_857B_4E03_8EC3_B83BCD408191_.wvu.PrintTitles" localSheetId="22" hidden="1">dem40A!$14:$16</definedName>
    <definedName name="Z_A48B2B02_857B_4E03_8EC3_B83BCD408191_.wvu.PrintTitles" localSheetId="23" hidden="1">'dem41'!$15:$16</definedName>
    <definedName name="Z_A48B2B02_857B_4E03_8EC3_B83BCD408191_.wvu.PrintTitles" localSheetId="3" hidden="1">'dem5'!$15:$16</definedName>
    <definedName name="Z_A48B2B02_857B_4E03_8EC3_B83BCD408191_.wvu.PrintTitles" localSheetId="4" hidden="1">'dem6'!$13:$16</definedName>
    <definedName name="Z_A48B2B02_857B_4E03_8EC3_B83BCD408191_.wvu.PrintTitles" localSheetId="5" hidden="1">'dem7'!$14:$15</definedName>
    <definedName name="Z_A48B2B02_857B_4E03_8EC3_B83BCD408191_.wvu.PrintTitles" localSheetId="1" hidden="1">Introduc.!$5:$5</definedName>
    <definedName name="Z_A48B2B02_857B_4E03_8EC3_B83BCD408191_.wvu.PrintTitles" localSheetId="16" hidden="1">psc!$13:$15</definedName>
    <definedName name="Z_A48B2B02_857B_4E03_8EC3_B83BCD408191_.wvu.PrintTitles" localSheetId="2" hidden="1">Rev_Cap!$4:$6</definedName>
    <definedName name="Z_A48B2B02_857B_4E03_8EC3_B83BCD408191_.wvu.Rows" localSheetId="0" hidden="1">bILL_SCH!$3:$3</definedName>
    <definedName name="Z_A48B2B02_857B_4E03_8EC3_B83BCD408191_.wvu.Rows" localSheetId="14" hidden="1">'dem31'!#REF!</definedName>
    <definedName name="Z_A48B2B02_857B_4E03_8EC3_B83BCD408191_.wvu.Rows" localSheetId="20" hidden="1">'dem39'!#REF!</definedName>
    <definedName name="Z_A48B2B02_857B_4E03_8EC3_B83BCD408191_.wvu.Rows" localSheetId="22" hidden="1">dem40A!#REF!</definedName>
    <definedName name="Z_A48B2B02_857B_4E03_8EC3_B83BCD408191_.wvu.Rows" localSheetId="23" hidden="1">'dem41'!$17:$17</definedName>
    <definedName name="Z_ABD99FA4_164C_11D6_A646_0050BA3D7AFD_.wvu.FilterData" localSheetId="6" hidden="1">'dem13'!#REF!</definedName>
    <definedName name="Z_ABD99FA5_164C_11D6_A646_0050BA3D7AFD_.wvu.FilterData" localSheetId="6" hidden="1">'dem13'!#REF!</definedName>
    <definedName name="Z_B4CB096A_161F_11D5_8064_004005726899_.wvu.FilterData" localSheetId="11" hidden="1">'dem20'!#REF!</definedName>
    <definedName name="Z_B4CB0970_161F_11D5_8064_004005726899_.wvu.FilterData" localSheetId="13" hidden="1">'dem30'!$C$20:$C$20</definedName>
    <definedName name="Z_B4CB0970_161F_11D5_8064_004005726899_.wvu.FilterData" localSheetId="14" hidden="1">'dem31'!#REF!</definedName>
    <definedName name="Z_B4CB0970_161F_11D5_8064_004005726899_.wvu.FilterData" localSheetId="18" hidden="1">'Dem35'!#REF!</definedName>
    <definedName name="Z_B4CB0972_161F_11D5_8064_004005726899_.wvu.FilterData" localSheetId="6" hidden="1">'dem13'!#REF!</definedName>
    <definedName name="Z_B4CB0972_161F_11D5_8064_004005726899_.wvu.FilterData" localSheetId="13" hidden="1">'dem30'!$C$20:$C$20</definedName>
    <definedName name="Z_B4CB0972_161F_11D5_8064_004005726899_.wvu.FilterData" localSheetId="14" hidden="1">'dem31'!#REF!</definedName>
    <definedName name="Z_B4CB0972_161F_11D5_8064_004005726899_.wvu.FilterData" localSheetId="21" hidden="1">'dem40'!$C$16:$C$53</definedName>
    <definedName name="Z_B4CB0972_161F_11D5_8064_004005726899_.wvu.FilterData" localSheetId="22" hidden="1">dem40A!#REF!</definedName>
    <definedName name="Z_B4CB0972_161F_11D5_8064_004005726899_.wvu.FilterData" localSheetId="23" hidden="1">'dem41'!$C$30:$C$30</definedName>
    <definedName name="Z_B4CB0976_161F_11D5_8064_004005726899_.wvu.FilterData" localSheetId="18" hidden="1">'Dem35'!#REF!</definedName>
    <definedName name="Z_B4CB0978_161F_11D5_8064_004005726899_.wvu.FilterData" localSheetId="18" hidden="1">'Dem35'!#REF!</definedName>
    <definedName name="Z_B4CB097C_161F_11D5_8064_004005726899_.wvu.FilterData" localSheetId="17" hidden="1">'dem34'!#REF!</definedName>
    <definedName name="Z_B4CB097C_161F_11D5_8064_004005726899_.wvu.FilterData" localSheetId="23" hidden="1">'dem41'!$C$30:$C$30</definedName>
    <definedName name="Z_B4CB097C_161F_11D5_8064_004005726899_.wvu.FilterData" localSheetId="16" hidden="1">psc!#REF!</definedName>
    <definedName name="Z_B4CB097F_161F_11D5_8064_004005726899_.wvu.FilterData" localSheetId="15" hidden="1">'dem33'!#REF!</definedName>
    <definedName name="Z_B4CB097F_161F_11D5_8064_004005726899_.wvu.FilterData" localSheetId="17" hidden="1">'dem34'!#REF!</definedName>
    <definedName name="Z_B4CB097F_161F_11D5_8064_004005726899_.wvu.FilterData" localSheetId="16" hidden="1">psc!#REF!</definedName>
    <definedName name="Z_B4CB0981_161F_11D5_8064_004005726899_.wvu.FilterData" localSheetId="15" hidden="1">'dem33'!#REF!</definedName>
    <definedName name="Z_B4CB0985_161F_11D5_8064_004005726899_.wvu.FilterData" localSheetId="10" hidden="1">'dem19'!#REF!</definedName>
    <definedName name="Z_B4CB098C_161F_11D5_8064_004005726899_.wvu.FilterData" localSheetId="6" hidden="1">'dem13'!#REF!</definedName>
    <definedName name="Z_B4CB098C_161F_11D5_8064_004005726899_.wvu.FilterData" localSheetId="8" hidden="1">'dem15'!#REF!</definedName>
    <definedName name="Z_B4CB098C_161F_11D5_8064_004005726899_.wvu.FilterData" localSheetId="19" hidden="1">'dem38'!#REF!</definedName>
    <definedName name="Z_B4CB098C_161F_11D5_8064_004005726899_.wvu.FilterData" localSheetId="21" hidden="1">'dem40'!$C$16:$C$53</definedName>
    <definedName name="Z_B4CB098C_161F_11D5_8064_004005726899_.wvu.FilterData" localSheetId="22" hidden="1">dem40A!#REF!</definedName>
    <definedName name="Z_B4CB098E_161F_11D5_8064_004005726899_.wvu.FilterData" localSheetId="12" hidden="1">'dem28'!#REF!</definedName>
    <definedName name="Z_B4CB098E_161F_11D5_8064_004005726899_.wvu.FilterData" localSheetId="13" hidden="1">'dem30'!$C$20:$C$20</definedName>
    <definedName name="Z_B4CB098E_161F_11D5_8064_004005726899_.wvu.FilterData" localSheetId="14" hidden="1">'dem31'!#REF!</definedName>
    <definedName name="Z_B4CB098E_161F_11D5_8064_004005726899_.wvu.FilterData" localSheetId="21" hidden="1">'dem40'!$C$16:$C$53</definedName>
    <definedName name="Z_B4CB098E_161F_11D5_8064_004005726899_.wvu.FilterData" localSheetId="22" hidden="1">dem40A!#REF!</definedName>
    <definedName name="Z_B4CB0997_161F_11D5_8064_004005726899_.wvu.FilterData" localSheetId="5" hidden="1">'dem7'!#REF!</definedName>
    <definedName name="Z_B4CB0999_161F_11D5_8064_004005726899_.wvu.FilterData" localSheetId="6" hidden="1">'dem13'!#REF!</definedName>
    <definedName name="Z_B4CB0999_161F_11D5_8064_004005726899_.wvu.FilterData" localSheetId="10" hidden="1">'dem19'!#REF!</definedName>
    <definedName name="Z_B4CB099B_161F_11D5_8064_004005726899_.wvu.FilterData" localSheetId="12" hidden="1">'dem28'!#REF!</definedName>
    <definedName name="Z_B4CB099B_161F_11D5_8064_004005726899_.wvu.FilterData" localSheetId="13" hidden="1">'dem30'!$C$20:$C$20</definedName>
    <definedName name="Z_B4CB099B_161F_11D5_8064_004005726899_.wvu.FilterData" localSheetId="14" hidden="1">'dem31'!#REF!</definedName>
    <definedName name="Z_B4CB099B_161F_11D5_8064_004005726899_.wvu.FilterData" localSheetId="15" hidden="1">'dem33'!#REF!</definedName>
    <definedName name="Z_B4CB099B_161F_11D5_8064_004005726899_.wvu.FilterData" localSheetId="17" hidden="1">'dem34'!#REF!</definedName>
    <definedName name="Z_B4CB099B_161F_11D5_8064_004005726899_.wvu.FilterData" localSheetId="16" hidden="1">psc!#REF!</definedName>
    <definedName name="Z_B4CB099E_161F_11D5_8064_004005726899_.wvu.FilterData" localSheetId="18" hidden="1">'Dem35'!#REF!</definedName>
    <definedName name="Z_B4CB099E_161F_11D5_8064_004005726899_.wvu.FilterData" localSheetId="19" hidden="1">'dem38'!#REF!</definedName>
    <definedName name="Z_B4CB099E_161F_11D5_8064_004005726899_.wvu.FilterData" localSheetId="21" hidden="1">'dem40'!$C$16:$C$53</definedName>
    <definedName name="Z_B4CB099E_161F_11D5_8064_004005726899_.wvu.FilterData" localSheetId="22" hidden="1">dem40A!#REF!</definedName>
    <definedName name="Z_B4CB099E_161F_11D5_8064_004005726899_.wvu.FilterData" localSheetId="23" hidden="1">'dem41'!$C$30:$C$30</definedName>
    <definedName name="Z_BD6E05FB_E32C_11D8_B0E4_D198A259B264_.wvu.Cols" localSheetId="10" hidden="1">'dem19'!#REF!</definedName>
    <definedName name="Z_BD6E05FB_E32C_11D8_B0E4_D198A259B264_.wvu.FilterData" localSheetId="10" hidden="1">'dem19'!#REF!</definedName>
    <definedName name="Z_BDCF7345_18B1_4C88_89F2_E67F940CDF85_.wvu.FilterData" localSheetId="0" hidden="1">bILL_SCH!$A$8:$G$35</definedName>
    <definedName name="Z_BDCF7345_18B1_4C88_89F2_E67F940CDF85_.wvu.FilterData" localSheetId="2" hidden="1">Rev_Cap!$A$6:$I$28</definedName>
    <definedName name="Z_BDCF7345_18B1_4C88_89F2_E67F940CDF85_.wvu.PrintArea" localSheetId="0" hidden="1">bILL_SCH!$A$1:$G$37</definedName>
    <definedName name="Z_BDCF7345_18B1_4C88_89F2_E67F940CDF85_.wvu.PrintArea" localSheetId="1" hidden="1">Introduc.!$A$1:$C$23</definedName>
    <definedName name="Z_BDCF7345_18B1_4C88_89F2_E67F940CDF85_.wvu.PrintArea" localSheetId="2" hidden="1">Rev_Cap!$A$1:$H$32</definedName>
    <definedName name="Z_C5F44875_2256_4473_BD8B_FE5F322CC657_.wvu.Cols" localSheetId="22" hidden="1">dem40A!$E:$F</definedName>
    <definedName name="Z_C5F44875_2256_4473_BD8B_FE5F322CC657_.wvu.FilterData" localSheetId="0" hidden="1">bILL_SCH!$A$8:$F$35</definedName>
    <definedName name="Z_C5F44875_2256_4473_BD8B_FE5F322CC657_.wvu.FilterData" localSheetId="6" hidden="1">'dem13'!$A$16:$H$24</definedName>
    <definedName name="Z_C5F44875_2256_4473_BD8B_FE5F322CC657_.wvu.FilterData" localSheetId="7" hidden="1">'dem14'!$A$16:$H$16</definedName>
    <definedName name="Z_C5F44875_2256_4473_BD8B_FE5F322CC657_.wvu.FilterData" localSheetId="8" hidden="1">'dem15'!$A$15:$J$17</definedName>
    <definedName name="Z_C5F44875_2256_4473_BD8B_FE5F322CC657_.wvu.FilterData" localSheetId="9" hidden="1">'dem17'!$A$15:$H$15</definedName>
    <definedName name="Z_C5F44875_2256_4473_BD8B_FE5F322CC657_.wvu.FilterData" localSheetId="10" hidden="1">'dem19'!$A$16:$I$16</definedName>
    <definedName name="Z_C5F44875_2256_4473_BD8B_FE5F322CC657_.wvu.FilterData" localSheetId="11" hidden="1">'dem20'!$A$18:$H$21</definedName>
    <definedName name="Z_C5F44875_2256_4473_BD8B_FE5F322CC657_.wvu.FilterData" localSheetId="12" hidden="1">'dem28'!$A$16:$V$17</definedName>
    <definedName name="Z_C5F44875_2256_4473_BD8B_FE5F322CC657_.wvu.FilterData" localSheetId="13" hidden="1">'dem30'!$A$16:$H$16</definedName>
    <definedName name="Z_C5F44875_2256_4473_BD8B_FE5F322CC657_.wvu.FilterData" localSheetId="14" hidden="1">'dem31'!$A$16:$H$16</definedName>
    <definedName name="Z_C5F44875_2256_4473_BD8B_FE5F322CC657_.wvu.FilterData" localSheetId="15" hidden="1">'dem33'!$A$16:$H$16</definedName>
    <definedName name="Z_C5F44875_2256_4473_BD8B_FE5F322CC657_.wvu.FilterData" localSheetId="17" hidden="1">'dem34'!$A$16:$H$31</definedName>
    <definedName name="Z_C5F44875_2256_4473_BD8B_FE5F322CC657_.wvu.FilterData" localSheetId="18" hidden="1">'Dem35'!$A$16:$H$29</definedName>
    <definedName name="Z_C5F44875_2256_4473_BD8B_FE5F322CC657_.wvu.FilterData" localSheetId="19" hidden="1">'dem38'!$A$16:$H$18</definedName>
    <definedName name="Z_C5F44875_2256_4473_BD8B_FE5F322CC657_.wvu.FilterData" localSheetId="20" hidden="1">'dem39'!$A$16:$O$16</definedName>
    <definedName name="Z_C5F44875_2256_4473_BD8B_FE5F322CC657_.wvu.FilterData" localSheetId="21" hidden="1">'dem40'!$A$14:$AD$14</definedName>
    <definedName name="Z_C5F44875_2256_4473_BD8B_FE5F322CC657_.wvu.FilterData" localSheetId="22" hidden="1">dem40A!$A$16:$H$16</definedName>
    <definedName name="Z_C5F44875_2256_4473_BD8B_FE5F322CC657_.wvu.FilterData" localSheetId="23" hidden="1">'dem41'!$A$16:$W$19</definedName>
    <definedName name="Z_C5F44875_2256_4473_BD8B_FE5F322CC657_.wvu.FilterData" localSheetId="3" hidden="1">'dem5'!$A$16:$T$16</definedName>
    <definedName name="Z_C5F44875_2256_4473_BD8B_FE5F322CC657_.wvu.FilterData" localSheetId="4" hidden="1">'dem6'!$A$16:$N$20</definedName>
    <definedName name="Z_C5F44875_2256_4473_BD8B_FE5F322CC657_.wvu.FilterData" localSheetId="5" hidden="1">'dem7'!$A$15:$J$17</definedName>
    <definedName name="Z_C5F44875_2256_4473_BD8B_FE5F322CC657_.wvu.FilterData" localSheetId="16" hidden="1">psc!$A$15:$J$56</definedName>
    <definedName name="Z_C5F44875_2256_4473_BD8B_FE5F322CC657_.wvu.FilterData" localSheetId="2" hidden="1">Rev_Cap!$A$6:$I$30</definedName>
    <definedName name="Z_C5F44875_2256_4473_BD8B_FE5F322CC657_.wvu.PrintArea" localSheetId="0" hidden="1">bILL_SCH!$A$1:$F$35</definedName>
    <definedName name="Z_C5F44875_2256_4473_BD8B_FE5F322CC657_.wvu.PrintArea" localSheetId="6" hidden="1">'dem13'!$A$1:$H$48</definedName>
    <definedName name="Z_C5F44875_2256_4473_BD8B_FE5F322CC657_.wvu.PrintArea" localSheetId="7" hidden="1">'dem14'!$A$1:$H$32</definedName>
    <definedName name="Z_C5F44875_2256_4473_BD8B_FE5F322CC657_.wvu.PrintArea" localSheetId="8" hidden="1">'dem15'!$A$1:$H$25</definedName>
    <definedName name="Z_C5F44875_2256_4473_BD8B_FE5F322CC657_.wvu.PrintArea" localSheetId="9" hidden="1">'dem17'!$A$1:$H$36</definedName>
    <definedName name="Z_C5F44875_2256_4473_BD8B_FE5F322CC657_.wvu.PrintArea" localSheetId="10" hidden="1">'dem19'!$A$1:$H$28</definedName>
    <definedName name="Z_C5F44875_2256_4473_BD8B_FE5F322CC657_.wvu.PrintArea" localSheetId="11" hidden="1">'dem20'!$A$1:$H$31</definedName>
    <definedName name="Z_C5F44875_2256_4473_BD8B_FE5F322CC657_.wvu.PrintArea" localSheetId="12" hidden="1">'dem28'!$A$1:$H$26</definedName>
    <definedName name="Z_C5F44875_2256_4473_BD8B_FE5F322CC657_.wvu.PrintArea" localSheetId="13" hidden="1">'dem30'!$A$1:$H$44</definedName>
    <definedName name="Z_C5F44875_2256_4473_BD8B_FE5F322CC657_.wvu.PrintArea" localSheetId="14" hidden="1">'dem31'!$A$1:$H$36</definedName>
    <definedName name="Z_C5F44875_2256_4473_BD8B_FE5F322CC657_.wvu.PrintArea" localSheetId="15" hidden="1">'dem33'!$A$1:$H$28</definedName>
    <definedName name="Z_C5F44875_2256_4473_BD8B_FE5F322CC657_.wvu.PrintArea" localSheetId="17" hidden="1">'dem34'!$A$1:$H$66</definedName>
    <definedName name="Z_C5F44875_2256_4473_BD8B_FE5F322CC657_.wvu.PrintArea" localSheetId="18" hidden="1">'Dem35'!$A$1:$H$99</definedName>
    <definedName name="Z_C5F44875_2256_4473_BD8B_FE5F322CC657_.wvu.PrintArea" localSheetId="19" hidden="1">'dem38'!$A$1:$H$82</definedName>
    <definedName name="Z_C5F44875_2256_4473_BD8B_FE5F322CC657_.wvu.PrintArea" localSheetId="20" hidden="1">'dem39'!$A$1:$H$16</definedName>
    <definedName name="Z_C5F44875_2256_4473_BD8B_FE5F322CC657_.wvu.PrintArea" localSheetId="21" hidden="1">'dem40'!$A$1:$H$61</definedName>
    <definedName name="Z_C5F44875_2256_4473_BD8B_FE5F322CC657_.wvu.PrintArea" localSheetId="22" hidden="1">dem40A!$A$1:$H$18</definedName>
    <definedName name="Z_C5F44875_2256_4473_BD8B_FE5F322CC657_.wvu.PrintArea" localSheetId="23" hidden="1">'dem41'!$A$1:$H$19</definedName>
    <definedName name="Z_C5F44875_2256_4473_BD8B_FE5F322CC657_.wvu.PrintArea" localSheetId="3" hidden="1">'dem5'!$A$1:$H$28</definedName>
    <definedName name="Z_C5F44875_2256_4473_BD8B_FE5F322CC657_.wvu.PrintArea" localSheetId="4" hidden="1">'dem6'!$A$1:$H$32</definedName>
    <definedName name="Z_C5F44875_2256_4473_BD8B_FE5F322CC657_.wvu.PrintArea" localSheetId="5" hidden="1">'dem7'!$A$1:$H$49</definedName>
    <definedName name="Z_C5F44875_2256_4473_BD8B_FE5F322CC657_.wvu.PrintArea" localSheetId="1" hidden="1">Introduc.!$A$1:$C$56</definedName>
    <definedName name="Z_C5F44875_2256_4473_BD8B_FE5F322CC657_.wvu.PrintArea" localSheetId="16" hidden="1">psc!$A$1:$H$31</definedName>
    <definedName name="Z_C5F44875_2256_4473_BD8B_FE5F322CC657_.wvu.PrintArea" localSheetId="2" hidden="1">Rev_Cap!$A$1:$H$30</definedName>
    <definedName name="Z_C5F44875_2256_4473_BD8B_FE5F322CC657_.wvu.PrintTitles" localSheetId="6" hidden="1">'dem13'!$14:$16</definedName>
    <definedName name="Z_C5F44875_2256_4473_BD8B_FE5F322CC657_.wvu.PrintTitles" localSheetId="7" hidden="1">'dem14'!$14:$16</definedName>
    <definedName name="Z_C5F44875_2256_4473_BD8B_FE5F322CC657_.wvu.PrintTitles" localSheetId="8" hidden="1">'dem15'!$14:$15</definedName>
    <definedName name="Z_C5F44875_2256_4473_BD8B_FE5F322CC657_.wvu.PrintTitles" localSheetId="9" hidden="1">'dem17'!$12:$14</definedName>
    <definedName name="Z_C5F44875_2256_4473_BD8B_FE5F322CC657_.wvu.PrintTitles" localSheetId="10" hidden="1">'dem19'!$14:$16</definedName>
    <definedName name="Z_C5F44875_2256_4473_BD8B_FE5F322CC657_.wvu.PrintTitles" localSheetId="11" hidden="1">'dem20'!$17:$18</definedName>
    <definedName name="Z_C5F44875_2256_4473_BD8B_FE5F322CC657_.wvu.PrintTitles" localSheetId="12" hidden="1">'dem28'!$14:$16</definedName>
    <definedName name="Z_C5F44875_2256_4473_BD8B_FE5F322CC657_.wvu.PrintTitles" localSheetId="13" hidden="1">'dem30'!$14:$16</definedName>
    <definedName name="Z_C5F44875_2256_4473_BD8B_FE5F322CC657_.wvu.PrintTitles" localSheetId="14" hidden="1">'dem31'!$14:$16</definedName>
    <definedName name="Z_C5F44875_2256_4473_BD8B_FE5F322CC657_.wvu.PrintTitles" localSheetId="15" hidden="1">'dem33'!$14:$16</definedName>
    <definedName name="Z_C5F44875_2256_4473_BD8B_FE5F322CC657_.wvu.PrintTitles" localSheetId="17" hidden="1">'dem34'!$14:$16</definedName>
    <definedName name="Z_C5F44875_2256_4473_BD8B_FE5F322CC657_.wvu.PrintTitles" localSheetId="18" hidden="1">'Dem35'!$14:$16</definedName>
    <definedName name="Z_C5F44875_2256_4473_BD8B_FE5F322CC657_.wvu.PrintTitles" localSheetId="19" hidden="1">'dem38'!$14:$16</definedName>
    <definedName name="Z_C5F44875_2256_4473_BD8B_FE5F322CC657_.wvu.PrintTitles" localSheetId="20" hidden="1">'dem39'!$14:$16</definedName>
    <definedName name="Z_C5F44875_2256_4473_BD8B_FE5F322CC657_.wvu.PrintTitles" localSheetId="21" hidden="1">'dem40'!$12:$14</definedName>
    <definedName name="Z_C5F44875_2256_4473_BD8B_FE5F322CC657_.wvu.PrintTitles" localSheetId="22" hidden="1">dem40A!$14:$16</definedName>
    <definedName name="Z_C5F44875_2256_4473_BD8B_FE5F322CC657_.wvu.PrintTitles" localSheetId="23" hidden="1">'dem41'!$15:$16</definedName>
    <definedName name="Z_C5F44875_2256_4473_BD8B_FE5F322CC657_.wvu.PrintTitles" localSheetId="3" hidden="1">'dem5'!$15:$16</definedName>
    <definedName name="Z_C5F44875_2256_4473_BD8B_FE5F322CC657_.wvu.PrintTitles" localSheetId="4" hidden="1">'dem6'!$13:$16</definedName>
    <definedName name="Z_C5F44875_2256_4473_BD8B_FE5F322CC657_.wvu.PrintTitles" localSheetId="5" hidden="1">'dem7'!$14:$15</definedName>
    <definedName name="Z_C5F44875_2256_4473_BD8B_FE5F322CC657_.wvu.PrintTitles" localSheetId="1" hidden="1">Introduc.!$5:$5</definedName>
    <definedName name="Z_C5F44875_2256_4473_BD8B_FE5F322CC657_.wvu.PrintTitles" localSheetId="16" hidden="1">psc!$13:$15</definedName>
    <definedName name="Z_C5F44875_2256_4473_BD8B_FE5F322CC657_.wvu.PrintTitles" localSheetId="2" hidden="1">Rev_Cap!$4:$6</definedName>
    <definedName name="Z_C5F44875_2256_4473_BD8B_FE5F322CC657_.wvu.Rows" localSheetId="0" hidden="1">bILL_SCH!$3:$3</definedName>
    <definedName name="Z_C5F44875_2256_4473_BD8B_FE5F322CC657_.wvu.Rows" localSheetId="14" hidden="1">'dem31'!#REF!</definedName>
    <definedName name="Z_C5F44875_2256_4473_BD8B_FE5F322CC657_.wvu.Rows" localSheetId="20" hidden="1">'dem39'!#REF!</definedName>
    <definedName name="Z_C5F44875_2256_4473_BD8B_FE5F322CC657_.wvu.Rows" localSheetId="22" hidden="1">dem40A!#REF!</definedName>
    <definedName name="Z_C5F44875_2256_4473_BD8B_FE5F322CC657_.wvu.Rows" localSheetId="23" hidden="1">'dem41'!$17:$17</definedName>
    <definedName name="Z_C868F8C3_16D7_11D5_A68D_81D6213F5331_.wvu.Cols" localSheetId="6" hidden="1">'dem13'!#REF!</definedName>
    <definedName name="Z_C868F8C3_16D7_11D5_A68D_81D6213F5331_.wvu.Cols" localSheetId="10" hidden="1">'dem19'!#REF!</definedName>
    <definedName name="Z_C868F8C3_16D7_11D5_A68D_81D6213F5331_.wvu.Cols" localSheetId="12" hidden="1">'dem28'!#REF!</definedName>
    <definedName name="Z_C868F8C3_16D7_11D5_A68D_81D6213F5331_.wvu.Cols" localSheetId="13" hidden="1">'dem30'!#REF!</definedName>
    <definedName name="Z_C868F8C3_16D7_11D5_A68D_81D6213F5331_.wvu.Cols" localSheetId="14" hidden="1">'dem31'!#REF!</definedName>
    <definedName name="Z_C868F8C3_16D7_11D5_A68D_81D6213F5331_.wvu.Cols" localSheetId="15" hidden="1">'dem33'!#REF!</definedName>
    <definedName name="Z_C868F8C3_16D7_11D5_A68D_81D6213F5331_.wvu.Cols" localSheetId="17" hidden="1">'dem34'!#REF!</definedName>
    <definedName name="Z_C868F8C3_16D7_11D5_A68D_81D6213F5331_.wvu.Cols" localSheetId="18" hidden="1">'Dem35'!#REF!</definedName>
    <definedName name="Z_C868F8C3_16D7_11D5_A68D_81D6213F5331_.wvu.Cols" localSheetId="19" hidden="1">'dem38'!#REF!</definedName>
    <definedName name="Z_C868F8C3_16D7_11D5_A68D_81D6213F5331_.wvu.Cols" localSheetId="20" hidden="1">'dem39'!#REF!</definedName>
    <definedName name="Z_C868F8C3_16D7_11D5_A68D_81D6213F5331_.wvu.Cols" localSheetId="21" hidden="1">'dem40'!#REF!</definedName>
    <definedName name="Z_C868F8C3_16D7_11D5_A68D_81D6213F5331_.wvu.Cols" localSheetId="22" hidden="1">dem40A!#REF!</definedName>
    <definedName name="Z_C868F8C3_16D7_11D5_A68D_81D6213F5331_.wvu.Cols" localSheetId="23" hidden="1">'dem41'!#REF!</definedName>
    <definedName name="Z_C868F8C3_16D7_11D5_A68D_81D6213F5331_.wvu.Cols" localSheetId="5" hidden="1">'dem7'!#REF!</definedName>
    <definedName name="Z_C868F8C3_16D7_11D5_A68D_81D6213F5331_.wvu.Cols" localSheetId="16" hidden="1">psc!#REF!</definedName>
    <definedName name="Z_C868F8C3_16D7_11D5_A68D_81D6213F5331_.wvu.FilterData" localSheetId="6" hidden="1">'dem13'!#REF!</definedName>
    <definedName name="Z_C868F8C3_16D7_11D5_A68D_81D6213F5331_.wvu.FilterData" localSheetId="8" hidden="1">'dem15'!#REF!</definedName>
    <definedName name="Z_C868F8C3_16D7_11D5_A68D_81D6213F5331_.wvu.FilterData" localSheetId="10" hidden="1">'dem19'!#REF!</definedName>
    <definedName name="Z_C868F8C3_16D7_11D5_A68D_81D6213F5331_.wvu.FilterData" localSheetId="11" hidden="1">'dem20'!#REF!</definedName>
    <definedName name="Z_C868F8C3_16D7_11D5_A68D_81D6213F5331_.wvu.FilterData" localSheetId="12" hidden="1">'dem28'!#REF!</definedName>
    <definedName name="Z_C868F8C3_16D7_11D5_A68D_81D6213F5331_.wvu.FilterData" localSheetId="13" hidden="1">'dem30'!$C$20:$C$20</definedName>
    <definedName name="Z_C868F8C3_16D7_11D5_A68D_81D6213F5331_.wvu.FilterData" localSheetId="14" hidden="1">'dem31'!#REF!</definedName>
    <definedName name="Z_C868F8C3_16D7_11D5_A68D_81D6213F5331_.wvu.FilterData" localSheetId="15" hidden="1">'dem33'!#REF!</definedName>
    <definedName name="Z_C868F8C3_16D7_11D5_A68D_81D6213F5331_.wvu.FilterData" localSheetId="17" hidden="1">'dem34'!#REF!</definedName>
    <definedName name="Z_C868F8C3_16D7_11D5_A68D_81D6213F5331_.wvu.FilterData" localSheetId="18" hidden="1">'Dem35'!#REF!</definedName>
    <definedName name="Z_C868F8C3_16D7_11D5_A68D_81D6213F5331_.wvu.FilterData" localSheetId="19" hidden="1">'dem38'!#REF!</definedName>
    <definedName name="Z_C868F8C3_16D7_11D5_A68D_81D6213F5331_.wvu.FilterData" localSheetId="21" hidden="1">'dem40'!$C$16:$C$53</definedName>
    <definedName name="Z_C868F8C3_16D7_11D5_A68D_81D6213F5331_.wvu.FilterData" localSheetId="22" hidden="1">dem40A!#REF!</definedName>
    <definedName name="Z_C868F8C3_16D7_11D5_A68D_81D6213F5331_.wvu.FilterData" localSheetId="23" hidden="1">'dem41'!$C$30:$C$30</definedName>
    <definedName name="Z_C868F8C3_16D7_11D5_A68D_81D6213F5331_.wvu.FilterData" localSheetId="3" hidden="1">'dem5'!#REF!</definedName>
    <definedName name="Z_C868F8C3_16D7_11D5_A68D_81D6213F5331_.wvu.FilterData" localSheetId="5" hidden="1">'dem7'!#REF!</definedName>
    <definedName name="Z_C868F8C3_16D7_11D5_A68D_81D6213F5331_.wvu.FilterData" localSheetId="16" hidden="1">psc!#REF!</definedName>
    <definedName name="Z_C868F8C3_16D7_11D5_A68D_81D6213F5331_.wvu.PrintArea" localSheetId="6" hidden="1">'dem13'!$A$1:$H$23</definedName>
    <definedName name="Z_C868F8C3_16D7_11D5_A68D_81D6213F5331_.wvu.PrintArea" localSheetId="7" hidden="1">'dem14'!$A$1:$H$19</definedName>
    <definedName name="Z_C868F8C3_16D7_11D5_A68D_81D6213F5331_.wvu.PrintArea" localSheetId="8" hidden="1">'dem15'!$A$1:$H$17</definedName>
    <definedName name="Z_C868F8C3_16D7_11D5_A68D_81D6213F5331_.wvu.PrintArea" localSheetId="9" hidden="1">'dem17'!$A$1:$H$15</definedName>
    <definedName name="Z_C868F8C3_16D7_11D5_A68D_81D6213F5331_.wvu.PrintArea" localSheetId="10" hidden="1">'dem19'!$A$1:$H$16</definedName>
    <definedName name="Z_C868F8C3_16D7_11D5_A68D_81D6213F5331_.wvu.PrintArea" localSheetId="11" hidden="1">'dem20'!$A$1:$H$18</definedName>
    <definedName name="Z_C868F8C3_16D7_11D5_A68D_81D6213F5331_.wvu.PrintArea" localSheetId="12" hidden="1">'dem28'!$A$1:$H$16</definedName>
    <definedName name="Z_C868F8C3_16D7_11D5_A68D_81D6213F5331_.wvu.PrintArea" localSheetId="13" hidden="1">'dem30'!$A$1:$H$20</definedName>
    <definedName name="Z_C868F8C3_16D7_11D5_A68D_81D6213F5331_.wvu.PrintArea" localSheetId="14" hidden="1">'dem31'!$A$1:$H$16</definedName>
    <definedName name="Z_C868F8C3_16D7_11D5_A68D_81D6213F5331_.wvu.PrintArea" localSheetId="15" hidden="1">'dem33'!$A$1:$H$16</definedName>
    <definedName name="Z_C868F8C3_16D7_11D5_A68D_81D6213F5331_.wvu.PrintArea" localSheetId="17" hidden="1">'dem34'!$A$1:$H$16</definedName>
    <definedName name="Z_C868F8C3_16D7_11D5_A68D_81D6213F5331_.wvu.PrintArea" localSheetId="19" hidden="1">'dem38'!$A$1:$H$16</definedName>
    <definedName name="Z_C868F8C3_16D7_11D5_A68D_81D6213F5331_.wvu.PrintArea" localSheetId="20" hidden="1">'dem39'!$A$1:$H$16</definedName>
    <definedName name="Z_C868F8C3_16D7_11D5_A68D_81D6213F5331_.wvu.PrintArea" localSheetId="21" hidden="1">'dem40'!$A$1:$M$53</definedName>
    <definedName name="Z_C868F8C3_16D7_11D5_A68D_81D6213F5331_.wvu.PrintArea" localSheetId="22" hidden="1">dem40A!$A$1:$H$16</definedName>
    <definedName name="Z_C868F8C3_16D7_11D5_A68D_81D6213F5331_.wvu.PrintArea" localSheetId="23" hidden="1">'dem41'!$A$2:$H$30</definedName>
    <definedName name="Z_C868F8C3_16D7_11D5_A68D_81D6213F5331_.wvu.PrintArea" localSheetId="4" hidden="1">'dem6'!$A$1:$H$16</definedName>
    <definedName name="Z_C868F8C3_16D7_11D5_A68D_81D6213F5331_.wvu.PrintArea" localSheetId="5" hidden="1">'dem7'!$A$1:$H$15</definedName>
    <definedName name="Z_C868F8C3_16D7_11D5_A68D_81D6213F5331_.wvu.PrintArea" localSheetId="16" hidden="1">psc!$A$1:$H$15</definedName>
    <definedName name="Z_C868F8C3_16D7_11D5_A68D_81D6213F5331_.wvu.PrintTitles" localSheetId="6" hidden="1">'dem13'!$14:$16</definedName>
    <definedName name="Z_C868F8C3_16D7_11D5_A68D_81D6213F5331_.wvu.PrintTitles" localSheetId="7" hidden="1">'dem14'!$14:$16</definedName>
    <definedName name="Z_C868F8C3_16D7_11D5_A68D_81D6213F5331_.wvu.PrintTitles" localSheetId="8" hidden="1">'dem15'!$14:$15</definedName>
    <definedName name="Z_C868F8C3_16D7_11D5_A68D_81D6213F5331_.wvu.PrintTitles" localSheetId="10" hidden="1">'dem19'!$14:$16</definedName>
    <definedName name="Z_C868F8C3_16D7_11D5_A68D_81D6213F5331_.wvu.PrintTitles" localSheetId="11" hidden="1">'dem20'!$17:$18</definedName>
    <definedName name="Z_C868F8C3_16D7_11D5_A68D_81D6213F5331_.wvu.PrintTitles" localSheetId="12" hidden="1">'dem28'!$14:$16</definedName>
    <definedName name="Z_C868F8C3_16D7_11D5_A68D_81D6213F5331_.wvu.PrintTitles" localSheetId="13" hidden="1">'dem30'!$14:$16</definedName>
    <definedName name="Z_C868F8C3_16D7_11D5_A68D_81D6213F5331_.wvu.PrintTitles" localSheetId="14" hidden="1">'dem31'!$14:$16</definedName>
    <definedName name="Z_C868F8C3_16D7_11D5_A68D_81D6213F5331_.wvu.PrintTitles" localSheetId="15" hidden="1">'dem33'!$14:$16</definedName>
    <definedName name="Z_C868F8C3_16D7_11D5_A68D_81D6213F5331_.wvu.PrintTitles" localSheetId="17" hidden="1">'dem34'!$14:$16</definedName>
    <definedName name="Z_C868F8C3_16D7_11D5_A68D_81D6213F5331_.wvu.PrintTitles" localSheetId="18" hidden="1">'Dem35'!$14:$16</definedName>
    <definedName name="Z_C868F8C3_16D7_11D5_A68D_81D6213F5331_.wvu.PrintTitles" localSheetId="19" hidden="1">'dem38'!$14:$16</definedName>
    <definedName name="Z_C868F8C3_16D7_11D5_A68D_81D6213F5331_.wvu.PrintTitles" localSheetId="20" hidden="1">'dem39'!$14:$16</definedName>
    <definedName name="Z_C868F8C3_16D7_11D5_A68D_81D6213F5331_.wvu.PrintTitles" localSheetId="21" hidden="1">'dem40'!$12:$14</definedName>
    <definedName name="Z_C868F8C3_16D7_11D5_A68D_81D6213F5331_.wvu.PrintTitles" localSheetId="22" hidden="1">dem40A!$14:$16</definedName>
    <definedName name="Z_C868F8C3_16D7_11D5_A68D_81D6213F5331_.wvu.PrintTitles" localSheetId="23" hidden="1">'dem41'!$15:$16</definedName>
    <definedName name="Z_C868F8C3_16D7_11D5_A68D_81D6213F5331_.wvu.PrintTitles" localSheetId="3" hidden="1">'dem5'!$13:$16</definedName>
    <definedName name="Z_C868F8C3_16D7_11D5_A68D_81D6213F5331_.wvu.PrintTitles" localSheetId="4" hidden="1">'dem6'!$15:$16</definedName>
    <definedName name="Z_C868F8C3_16D7_11D5_A68D_81D6213F5331_.wvu.PrintTitles" localSheetId="5" hidden="1">'dem7'!$14:$15</definedName>
    <definedName name="Z_C868F8C3_16D7_11D5_A68D_81D6213F5331_.wvu.PrintTitles" localSheetId="16" hidden="1">psc!$13:$15</definedName>
    <definedName name="Z_CBFC2224_D3AC_4AA3_8CE4_B555FCF23158_.wvu.FilterData" localSheetId="0" hidden="1">bILL_SCH!$A$8:$G$35</definedName>
    <definedName name="Z_CBFC2224_D3AC_4AA3_8CE4_B555FCF23158_.wvu.FilterData" localSheetId="2" hidden="1">Rev_Cap!$A$6:$I$28</definedName>
    <definedName name="Z_CBFC2224_D3AC_4AA3_8CE4_B555FCF23158_.wvu.PrintArea" localSheetId="0" hidden="1">bILL_SCH!$A$1:$G$36</definedName>
    <definedName name="Z_CBFC2224_D3AC_4AA3_8CE4_B555FCF23158_.wvu.PrintArea" localSheetId="1" hidden="1">Introduc.!$A$1:$C$23</definedName>
    <definedName name="Z_CBFC2224_D3AC_4AA3_8CE4_B555FCF23158_.wvu.PrintArea" localSheetId="2" hidden="1">Rev_Cap!$A$1:$H$31</definedName>
    <definedName name="Z_E4E8F753_76B4_42E1_AD26_8B3589CB8A4B_.wvu.FilterData" localSheetId="0" hidden="1">bILL_SCH!$A$8:$G$35</definedName>
    <definedName name="Z_E4E8F753_76B4_42E1_AD26_8B3589CB8A4B_.wvu.FilterData" localSheetId="2" hidden="1">Rev_Cap!$A$6:$I$28</definedName>
    <definedName name="Z_E4E8F753_76B4_42E1_AD26_8B3589CB8A4B_.wvu.PrintArea" localSheetId="0" hidden="1">bILL_SCH!$A$1:$G$35</definedName>
    <definedName name="Z_E4E8F753_76B4_42E1_AD26_8B3589CB8A4B_.wvu.PrintArea" localSheetId="1" hidden="1">Introduc.!$A$1:$C$23</definedName>
    <definedName name="Z_E4E8F753_76B4_42E1_AD26_8B3589CB8A4B_.wvu.PrintArea" localSheetId="2" hidden="1">Rev_Cap!$A$1:$H$28</definedName>
    <definedName name="Z_E5DF37BD_125C_11D5_8DC4_D0F5D88B3549_.wvu.Cols" localSheetId="6" hidden="1">'dem13'!#REF!</definedName>
    <definedName name="Z_E5DF37BD_125C_11D5_8DC4_D0F5D88B3549_.wvu.Cols" localSheetId="10" hidden="1">'dem19'!#REF!</definedName>
    <definedName name="Z_E5DF37BD_125C_11D5_8DC4_D0F5D88B3549_.wvu.Cols" localSheetId="12" hidden="1">'dem28'!#REF!</definedName>
    <definedName name="Z_E5DF37BD_125C_11D5_8DC4_D0F5D88B3549_.wvu.Cols" localSheetId="13" hidden="1">'dem30'!#REF!</definedName>
    <definedName name="Z_E5DF37BD_125C_11D5_8DC4_D0F5D88B3549_.wvu.Cols" localSheetId="14" hidden="1">'dem31'!#REF!</definedName>
    <definedName name="Z_E5DF37BD_125C_11D5_8DC4_D0F5D88B3549_.wvu.Cols" localSheetId="15" hidden="1">'dem33'!#REF!</definedName>
    <definedName name="Z_E5DF37BD_125C_11D5_8DC4_D0F5D88B3549_.wvu.Cols" localSheetId="17" hidden="1">'dem34'!#REF!</definedName>
    <definedName name="Z_E5DF37BD_125C_11D5_8DC4_D0F5D88B3549_.wvu.Cols" localSheetId="18" hidden="1">'Dem35'!#REF!</definedName>
    <definedName name="Z_E5DF37BD_125C_11D5_8DC4_D0F5D88B3549_.wvu.Cols" localSheetId="19" hidden="1">'dem38'!#REF!</definedName>
    <definedName name="Z_E5DF37BD_125C_11D5_8DC4_D0F5D88B3549_.wvu.Cols" localSheetId="20" hidden="1">'dem39'!#REF!</definedName>
    <definedName name="Z_E5DF37BD_125C_11D5_8DC4_D0F5D88B3549_.wvu.Cols" localSheetId="21" hidden="1">'dem40'!#REF!</definedName>
    <definedName name="Z_E5DF37BD_125C_11D5_8DC4_D0F5D88B3549_.wvu.Cols" localSheetId="22" hidden="1">dem40A!#REF!</definedName>
    <definedName name="Z_E5DF37BD_125C_11D5_8DC4_D0F5D88B3549_.wvu.Cols" localSheetId="23" hidden="1">'dem41'!#REF!</definedName>
    <definedName name="Z_E5DF37BD_125C_11D5_8DC4_D0F5D88B3549_.wvu.Cols" localSheetId="5" hidden="1">'dem7'!#REF!</definedName>
    <definedName name="Z_E5DF37BD_125C_11D5_8DC4_D0F5D88B3549_.wvu.Cols" localSheetId="16" hidden="1">psc!#REF!</definedName>
    <definedName name="Z_E5DF37BD_125C_11D5_8DC4_D0F5D88B3549_.wvu.FilterData" localSheetId="6" hidden="1">'dem13'!#REF!</definedName>
    <definedName name="Z_E5DF37BD_125C_11D5_8DC4_D0F5D88B3549_.wvu.FilterData" localSheetId="8" hidden="1">'dem15'!#REF!</definedName>
    <definedName name="Z_E5DF37BD_125C_11D5_8DC4_D0F5D88B3549_.wvu.FilterData" localSheetId="10" hidden="1">'dem19'!#REF!</definedName>
    <definedName name="Z_E5DF37BD_125C_11D5_8DC4_D0F5D88B3549_.wvu.FilterData" localSheetId="11" hidden="1">'dem20'!#REF!</definedName>
    <definedName name="Z_E5DF37BD_125C_11D5_8DC4_D0F5D88B3549_.wvu.FilterData" localSheetId="12" hidden="1">'dem28'!#REF!</definedName>
    <definedName name="Z_E5DF37BD_125C_11D5_8DC4_D0F5D88B3549_.wvu.FilterData" localSheetId="13" hidden="1">'dem30'!$C$20:$C$20</definedName>
    <definedName name="Z_E5DF37BD_125C_11D5_8DC4_D0F5D88B3549_.wvu.FilterData" localSheetId="14" hidden="1">'dem31'!#REF!</definedName>
    <definedName name="Z_E5DF37BD_125C_11D5_8DC4_D0F5D88B3549_.wvu.FilterData" localSheetId="15" hidden="1">'dem33'!#REF!</definedName>
    <definedName name="Z_E5DF37BD_125C_11D5_8DC4_D0F5D88B3549_.wvu.FilterData" localSheetId="17" hidden="1">'dem34'!#REF!</definedName>
    <definedName name="Z_E5DF37BD_125C_11D5_8DC4_D0F5D88B3549_.wvu.FilterData" localSheetId="18" hidden="1">'Dem35'!#REF!</definedName>
    <definedName name="Z_E5DF37BD_125C_11D5_8DC4_D0F5D88B3549_.wvu.FilterData" localSheetId="19" hidden="1">'dem38'!#REF!</definedName>
    <definedName name="Z_E5DF37BD_125C_11D5_8DC4_D0F5D88B3549_.wvu.FilterData" localSheetId="21" hidden="1">'dem40'!$C$16:$C$53</definedName>
    <definedName name="Z_E5DF37BD_125C_11D5_8DC4_D0F5D88B3549_.wvu.FilterData" localSheetId="22" hidden="1">dem40A!#REF!</definedName>
    <definedName name="Z_E5DF37BD_125C_11D5_8DC4_D0F5D88B3549_.wvu.FilterData" localSheetId="23" hidden="1">'dem41'!$C$30:$C$30</definedName>
    <definedName name="Z_E5DF37BD_125C_11D5_8DC4_D0F5D88B3549_.wvu.FilterData" localSheetId="3" hidden="1">'dem5'!#REF!</definedName>
    <definedName name="Z_E5DF37BD_125C_11D5_8DC4_D0F5D88B3549_.wvu.FilterData" localSheetId="5" hidden="1">'dem7'!#REF!</definedName>
    <definedName name="Z_E5DF37BD_125C_11D5_8DC4_D0F5D88B3549_.wvu.FilterData" localSheetId="16" hidden="1">psc!#REF!</definedName>
    <definedName name="Z_E5DF37BD_125C_11D5_8DC4_D0F5D88B3549_.wvu.PrintArea" localSheetId="6" hidden="1">'dem13'!$A$1:$H$23</definedName>
    <definedName name="Z_E5DF37BD_125C_11D5_8DC4_D0F5D88B3549_.wvu.PrintArea" localSheetId="7" hidden="1">'dem14'!$A$1:$H$19</definedName>
    <definedName name="Z_E5DF37BD_125C_11D5_8DC4_D0F5D88B3549_.wvu.PrintArea" localSheetId="8" hidden="1">'dem15'!$A$1:$H$17</definedName>
    <definedName name="Z_E5DF37BD_125C_11D5_8DC4_D0F5D88B3549_.wvu.PrintArea" localSheetId="9" hidden="1">'dem17'!$A$1:$H$15</definedName>
    <definedName name="Z_E5DF37BD_125C_11D5_8DC4_D0F5D88B3549_.wvu.PrintArea" localSheetId="10" hidden="1">'dem19'!$A$1:$H$16</definedName>
    <definedName name="Z_E5DF37BD_125C_11D5_8DC4_D0F5D88B3549_.wvu.PrintArea" localSheetId="11" hidden="1">'dem20'!$A$1:$H$18</definedName>
    <definedName name="Z_E5DF37BD_125C_11D5_8DC4_D0F5D88B3549_.wvu.PrintArea" localSheetId="12" hidden="1">'dem28'!$A$1:$H$16</definedName>
    <definedName name="Z_E5DF37BD_125C_11D5_8DC4_D0F5D88B3549_.wvu.PrintArea" localSheetId="13" hidden="1">'dem30'!$A$1:$H$20</definedName>
    <definedName name="Z_E5DF37BD_125C_11D5_8DC4_D0F5D88B3549_.wvu.PrintArea" localSheetId="14" hidden="1">'dem31'!$A$1:$H$16</definedName>
    <definedName name="Z_E5DF37BD_125C_11D5_8DC4_D0F5D88B3549_.wvu.PrintArea" localSheetId="15" hidden="1">'dem33'!$A$1:$H$16</definedName>
    <definedName name="Z_E5DF37BD_125C_11D5_8DC4_D0F5D88B3549_.wvu.PrintArea" localSheetId="17" hidden="1">'dem34'!$A$1:$H$16</definedName>
    <definedName name="Z_E5DF37BD_125C_11D5_8DC4_D0F5D88B3549_.wvu.PrintArea" localSheetId="18" hidden="1">'Dem35'!$A$1:$H$16</definedName>
    <definedName name="Z_E5DF37BD_125C_11D5_8DC4_D0F5D88B3549_.wvu.PrintArea" localSheetId="19" hidden="1">'dem38'!$A$1:$H$16</definedName>
    <definedName name="Z_E5DF37BD_125C_11D5_8DC4_D0F5D88B3549_.wvu.PrintArea" localSheetId="20" hidden="1">'dem39'!$A$1:$H$16</definedName>
    <definedName name="Z_E5DF37BD_125C_11D5_8DC4_D0F5D88B3549_.wvu.PrintArea" localSheetId="21" hidden="1">'dem40'!$A$1:$M$53</definedName>
    <definedName name="Z_E5DF37BD_125C_11D5_8DC4_D0F5D88B3549_.wvu.PrintArea" localSheetId="22" hidden="1">dem40A!$A$1:$H$16</definedName>
    <definedName name="Z_E5DF37BD_125C_11D5_8DC4_D0F5D88B3549_.wvu.PrintArea" localSheetId="23" hidden="1">'dem41'!$A$2:$H$30</definedName>
    <definedName name="Z_E5DF37BD_125C_11D5_8DC4_D0F5D88B3549_.wvu.PrintArea" localSheetId="3" hidden="1">'dem5'!$A$1:$H$16</definedName>
    <definedName name="Z_E5DF37BD_125C_11D5_8DC4_D0F5D88B3549_.wvu.PrintArea" localSheetId="4" hidden="1">'dem6'!$A$1:$H$16</definedName>
    <definedName name="Z_E5DF37BD_125C_11D5_8DC4_D0F5D88B3549_.wvu.PrintArea" localSheetId="5" hidden="1">'dem7'!$A$1:$H$15</definedName>
    <definedName name="Z_E5DF37BD_125C_11D5_8DC4_D0F5D88B3549_.wvu.PrintArea" localSheetId="16" hidden="1">psc!$A$1:$H$15</definedName>
    <definedName name="Z_E5DF37BD_125C_11D5_8DC4_D0F5D88B3549_.wvu.PrintTitles" localSheetId="6" hidden="1">'dem13'!$14:$16</definedName>
    <definedName name="Z_E5DF37BD_125C_11D5_8DC4_D0F5D88B3549_.wvu.PrintTitles" localSheetId="7" hidden="1">'dem14'!$14:$16</definedName>
    <definedName name="Z_E5DF37BD_125C_11D5_8DC4_D0F5D88B3549_.wvu.PrintTitles" localSheetId="8" hidden="1">'dem15'!$14:$15</definedName>
    <definedName name="Z_E5DF37BD_125C_11D5_8DC4_D0F5D88B3549_.wvu.PrintTitles" localSheetId="10" hidden="1">'dem19'!$14:$16</definedName>
    <definedName name="Z_E5DF37BD_125C_11D5_8DC4_D0F5D88B3549_.wvu.PrintTitles" localSheetId="11" hidden="1">'dem20'!$17:$18</definedName>
    <definedName name="Z_E5DF37BD_125C_11D5_8DC4_D0F5D88B3549_.wvu.PrintTitles" localSheetId="12" hidden="1">'dem28'!$14:$16</definedName>
    <definedName name="Z_E5DF37BD_125C_11D5_8DC4_D0F5D88B3549_.wvu.PrintTitles" localSheetId="13" hidden="1">'dem30'!$14:$16</definedName>
    <definedName name="Z_E5DF37BD_125C_11D5_8DC4_D0F5D88B3549_.wvu.PrintTitles" localSheetId="14" hidden="1">'dem31'!$14:$16</definedName>
    <definedName name="Z_E5DF37BD_125C_11D5_8DC4_D0F5D88B3549_.wvu.PrintTitles" localSheetId="15" hidden="1">'dem33'!$14:$16</definedName>
    <definedName name="Z_E5DF37BD_125C_11D5_8DC4_D0F5D88B3549_.wvu.PrintTitles" localSheetId="17" hidden="1">'dem34'!$14:$16</definedName>
    <definedName name="Z_E5DF37BD_125C_11D5_8DC4_D0F5D88B3549_.wvu.PrintTitles" localSheetId="18" hidden="1">'Dem35'!$14:$16</definedName>
    <definedName name="Z_E5DF37BD_125C_11D5_8DC4_D0F5D88B3549_.wvu.PrintTitles" localSheetId="19" hidden="1">'dem38'!$14:$16</definedName>
    <definedName name="Z_E5DF37BD_125C_11D5_8DC4_D0F5D88B3549_.wvu.PrintTitles" localSheetId="20" hidden="1">'dem39'!$14:$16</definedName>
    <definedName name="Z_E5DF37BD_125C_11D5_8DC4_D0F5D88B3549_.wvu.PrintTitles" localSheetId="21" hidden="1">'dem40'!$12:$14</definedName>
    <definedName name="Z_E5DF37BD_125C_11D5_8DC4_D0F5D88B3549_.wvu.PrintTitles" localSheetId="22" hidden="1">dem40A!$14:$16</definedName>
    <definedName name="Z_E5DF37BD_125C_11D5_8DC4_D0F5D88B3549_.wvu.PrintTitles" localSheetId="23" hidden="1">'dem41'!$15:$16</definedName>
    <definedName name="Z_E5DF37BD_125C_11D5_8DC4_D0F5D88B3549_.wvu.PrintTitles" localSheetId="3" hidden="1">'dem5'!$13:$16</definedName>
    <definedName name="Z_E5DF37BD_125C_11D5_8DC4_D0F5D88B3549_.wvu.PrintTitles" localSheetId="4" hidden="1">'dem6'!$15:$16</definedName>
    <definedName name="Z_E5DF37BD_125C_11D5_8DC4_D0F5D88B3549_.wvu.PrintTitles" localSheetId="5" hidden="1">'dem7'!$14:$15</definedName>
    <definedName name="Z_E5DF37BD_125C_11D5_8DC4_D0F5D88B3549_.wvu.PrintTitles" localSheetId="16" hidden="1">psc!$13:$15</definedName>
    <definedName name="Z_ED6647A4_1622_11D5_96DF_000021E43CDF_.wvu.PrintArea" localSheetId="18" hidden="1">'Dem35'!$A$1:$H$16</definedName>
    <definedName name="Z_F1391393_1D1C_410F_A76B_773FA6985814_.wvu.PrintArea" localSheetId="19" hidden="1">'dem38'!#REF!</definedName>
    <definedName name="Z_F1391393_1D1C_410F_A76B_773FA6985814_.wvu.PrintTitles" localSheetId="19" hidden="1">'dem38'!$14:$16</definedName>
    <definedName name="Z_F8ADACC1_164E_11D6_B603_000021DAEEA2_.wvu.Cols" localSheetId="6" hidden="1">'dem13'!#REF!</definedName>
    <definedName name="Z_F8ADACC1_164E_11D6_B603_000021DAEEA2_.wvu.Cols" localSheetId="10" hidden="1">'dem19'!#REF!</definedName>
    <definedName name="Z_F8ADACC1_164E_11D6_B603_000021DAEEA2_.wvu.Cols" localSheetId="12" hidden="1">'dem28'!#REF!</definedName>
    <definedName name="Z_F8ADACC1_164E_11D6_B603_000021DAEEA2_.wvu.Cols" localSheetId="13" hidden="1">'dem30'!#REF!</definedName>
    <definedName name="Z_F8ADACC1_164E_11D6_B603_000021DAEEA2_.wvu.Cols" localSheetId="14" hidden="1">'dem31'!#REF!</definedName>
    <definedName name="Z_F8ADACC1_164E_11D6_B603_000021DAEEA2_.wvu.Cols" localSheetId="15" hidden="1">'dem33'!#REF!</definedName>
    <definedName name="Z_F8ADACC1_164E_11D6_B603_000021DAEEA2_.wvu.Cols" localSheetId="17" hidden="1">'dem34'!#REF!</definedName>
    <definedName name="Z_F8ADACC1_164E_11D6_B603_000021DAEEA2_.wvu.Cols" localSheetId="18" hidden="1">'Dem35'!#REF!</definedName>
    <definedName name="Z_F8ADACC1_164E_11D6_B603_000021DAEEA2_.wvu.Cols" localSheetId="19" hidden="1">'dem38'!#REF!</definedName>
    <definedName name="Z_F8ADACC1_164E_11D6_B603_000021DAEEA2_.wvu.Cols" localSheetId="20" hidden="1">'dem39'!#REF!</definedName>
    <definedName name="Z_F8ADACC1_164E_11D6_B603_000021DAEEA2_.wvu.Cols" localSheetId="21" hidden="1">'dem40'!#REF!</definedName>
    <definedName name="Z_F8ADACC1_164E_11D6_B603_000021DAEEA2_.wvu.Cols" localSheetId="22" hidden="1">dem40A!#REF!</definedName>
    <definedName name="Z_F8ADACC1_164E_11D6_B603_000021DAEEA2_.wvu.Cols" localSheetId="23" hidden="1">'dem41'!#REF!</definedName>
    <definedName name="Z_F8ADACC1_164E_11D6_B603_000021DAEEA2_.wvu.Cols" localSheetId="5" hidden="1">'dem7'!#REF!</definedName>
    <definedName name="Z_F8ADACC1_164E_11D6_B603_000021DAEEA2_.wvu.Cols" localSheetId="16" hidden="1">psc!#REF!</definedName>
    <definedName name="Z_F8ADACC1_164E_11D6_B603_000021DAEEA2_.wvu.FilterData" localSheetId="6" hidden="1">'dem13'!#REF!</definedName>
    <definedName name="Z_F8ADACC1_164E_11D6_B603_000021DAEEA2_.wvu.FilterData" localSheetId="8" hidden="1">'dem15'!#REF!</definedName>
    <definedName name="Z_F8ADACC1_164E_11D6_B603_000021DAEEA2_.wvu.FilterData" localSheetId="10" hidden="1">'dem19'!#REF!</definedName>
    <definedName name="Z_F8ADACC1_164E_11D6_B603_000021DAEEA2_.wvu.FilterData" localSheetId="11" hidden="1">'dem20'!#REF!</definedName>
    <definedName name="Z_F8ADACC1_164E_11D6_B603_000021DAEEA2_.wvu.FilterData" localSheetId="12" hidden="1">'dem28'!#REF!</definedName>
    <definedName name="Z_F8ADACC1_164E_11D6_B603_000021DAEEA2_.wvu.FilterData" localSheetId="13" hidden="1">'dem30'!$C$20:$C$20</definedName>
    <definedName name="Z_F8ADACC1_164E_11D6_B603_000021DAEEA2_.wvu.FilterData" localSheetId="14" hidden="1">'dem31'!#REF!</definedName>
    <definedName name="Z_F8ADACC1_164E_11D6_B603_000021DAEEA2_.wvu.FilterData" localSheetId="15" hidden="1">'dem33'!#REF!</definedName>
    <definedName name="Z_F8ADACC1_164E_11D6_B603_000021DAEEA2_.wvu.FilterData" localSheetId="17" hidden="1">'dem34'!#REF!</definedName>
    <definedName name="Z_F8ADACC1_164E_11D6_B603_000021DAEEA2_.wvu.FilterData" localSheetId="18" hidden="1">'Dem35'!#REF!</definedName>
    <definedName name="Z_F8ADACC1_164E_11D6_B603_000021DAEEA2_.wvu.FilterData" localSheetId="19" hidden="1">'dem38'!#REF!</definedName>
    <definedName name="Z_F8ADACC1_164E_11D6_B603_000021DAEEA2_.wvu.FilterData" localSheetId="21" hidden="1">'dem40'!$C$16:$C$53</definedName>
    <definedName name="Z_F8ADACC1_164E_11D6_B603_000021DAEEA2_.wvu.FilterData" localSheetId="22" hidden="1">dem40A!#REF!</definedName>
    <definedName name="Z_F8ADACC1_164E_11D6_B603_000021DAEEA2_.wvu.FilterData" localSheetId="23" hidden="1">'dem41'!$C$30:$C$30</definedName>
    <definedName name="Z_F8ADACC1_164E_11D6_B603_000021DAEEA2_.wvu.FilterData" localSheetId="3" hidden="1">'dem5'!#REF!</definedName>
    <definedName name="Z_F8ADACC1_164E_11D6_B603_000021DAEEA2_.wvu.FilterData" localSheetId="5" hidden="1">'dem7'!#REF!</definedName>
    <definedName name="Z_F8ADACC1_164E_11D6_B603_000021DAEEA2_.wvu.FilterData" localSheetId="16" hidden="1">psc!#REF!</definedName>
    <definedName name="Z_F8ADACC1_164E_11D6_B603_000021DAEEA2_.wvu.PrintArea" localSheetId="6" hidden="1">'dem13'!$A$1:$H$23</definedName>
    <definedName name="Z_F8ADACC1_164E_11D6_B603_000021DAEEA2_.wvu.PrintArea" localSheetId="7" hidden="1">'dem14'!$A$1:$H$19</definedName>
    <definedName name="Z_F8ADACC1_164E_11D6_B603_000021DAEEA2_.wvu.PrintArea" localSheetId="8" hidden="1">'dem15'!$A$1:$H$17</definedName>
    <definedName name="Z_F8ADACC1_164E_11D6_B603_000021DAEEA2_.wvu.PrintArea" localSheetId="9" hidden="1">'dem17'!$A$1:$H$15</definedName>
    <definedName name="Z_F8ADACC1_164E_11D6_B603_000021DAEEA2_.wvu.PrintArea" localSheetId="10" hidden="1">'dem19'!$A$1:$H$16</definedName>
    <definedName name="Z_F8ADACC1_164E_11D6_B603_000021DAEEA2_.wvu.PrintArea" localSheetId="11" hidden="1">'dem20'!$A$1:$H$18</definedName>
    <definedName name="Z_F8ADACC1_164E_11D6_B603_000021DAEEA2_.wvu.PrintArea" localSheetId="12" hidden="1">'dem28'!$A$1:$H$16</definedName>
    <definedName name="Z_F8ADACC1_164E_11D6_B603_000021DAEEA2_.wvu.PrintArea" localSheetId="13" hidden="1">'dem30'!$A$1:$H$20</definedName>
    <definedName name="Z_F8ADACC1_164E_11D6_B603_000021DAEEA2_.wvu.PrintArea" localSheetId="14" hidden="1">'dem31'!$A$1:$H$16</definedName>
    <definedName name="Z_F8ADACC1_164E_11D6_B603_000021DAEEA2_.wvu.PrintArea" localSheetId="15" hidden="1">'dem33'!$A$1:$H$16</definedName>
    <definedName name="Z_F8ADACC1_164E_11D6_B603_000021DAEEA2_.wvu.PrintArea" localSheetId="17" hidden="1">'dem34'!$A$1:$H$16</definedName>
    <definedName name="Z_F8ADACC1_164E_11D6_B603_000021DAEEA2_.wvu.PrintArea" localSheetId="18" hidden="1">'Dem35'!$A$1:$H$16</definedName>
    <definedName name="Z_F8ADACC1_164E_11D6_B603_000021DAEEA2_.wvu.PrintArea" localSheetId="19" hidden="1">'dem38'!$A$1:$H$16</definedName>
    <definedName name="Z_F8ADACC1_164E_11D6_B603_000021DAEEA2_.wvu.PrintArea" localSheetId="20" hidden="1">'dem39'!$A$1:$H$16</definedName>
    <definedName name="Z_F8ADACC1_164E_11D6_B603_000021DAEEA2_.wvu.PrintArea" localSheetId="21" hidden="1">'dem40'!$A$1:$M$53</definedName>
    <definedName name="Z_F8ADACC1_164E_11D6_B603_000021DAEEA2_.wvu.PrintArea" localSheetId="22" hidden="1">dem40A!$A$1:$H$16</definedName>
    <definedName name="Z_F8ADACC1_164E_11D6_B603_000021DAEEA2_.wvu.PrintArea" localSheetId="23" hidden="1">'dem41'!$A$1:$H$30</definedName>
    <definedName name="Z_F8ADACC1_164E_11D6_B603_000021DAEEA2_.wvu.PrintArea" localSheetId="4" hidden="1">'dem6'!$A$1:$H$16</definedName>
    <definedName name="Z_F8ADACC1_164E_11D6_B603_000021DAEEA2_.wvu.PrintArea" localSheetId="5" hidden="1">'dem7'!$A$1:$H$17</definedName>
    <definedName name="Z_F8ADACC1_164E_11D6_B603_000021DAEEA2_.wvu.PrintArea" localSheetId="16" hidden="1">psc!$A$1:$H$15</definedName>
    <definedName name="Z_F8ADACC1_164E_11D6_B603_000021DAEEA2_.wvu.PrintTitles" localSheetId="6" hidden="1">'dem13'!$14:$16</definedName>
    <definedName name="Z_F8ADACC1_164E_11D6_B603_000021DAEEA2_.wvu.PrintTitles" localSheetId="7" hidden="1">'dem14'!$14:$16</definedName>
    <definedName name="Z_F8ADACC1_164E_11D6_B603_000021DAEEA2_.wvu.PrintTitles" localSheetId="8" hidden="1">'dem15'!$14:$15</definedName>
    <definedName name="Z_F8ADACC1_164E_11D6_B603_000021DAEEA2_.wvu.PrintTitles" localSheetId="10" hidden="1">'dem19'!$14:$16</definedName>
    <definedName name="Z_F8ADACC1_164E_11D6_B603_000021DAEEA2_.wvu.PrintTitles" localSheetId="11" hidden="1">'dem20'!$17:$18</definedName>
    <definedName name="Z_F8ADACC1_164E_11D6_B603_000021DAEEA2_.wvu.PrintTitles" localSheetId="12" hidden="1">'dem28'!$14:$16</definedName>
    <definedName name="Z_F8ADACC1_164E_11D6_B603_000021DAEEA2_.wvu.PrintTitles" localSheetId="13" hidden="1">'dem30'!$14:$16</definedName>
    <definedName name="Z_F8ADACC1_164E_11D6_B603_000021DAEEA2_.wvu.PrintTitles" localSheetId="14" hidden="1">'dem31'!$14:$16</definedName>
    <definedName name="Z_F8ADACC1_164E_11D6_B603_000021DAEEA2_.wvu.PrintTitles" localSheetId="15" hidden="1">'dem33'!$14:$16</definedName>
    <definedName name="Z_F8ADACC1_164E_11D6_B603_000021DAEEA2_.wvu.PrintTitles" localSheetId="17" hidden="1">'dem34'!$14:$16</definedName>
    <definedName name="Z_F8ADACC1_164E_11D6_B603_000021DAEEA2_.wvu.PrintTitles" localSheetId="18" hidden="1">'Dem35'!$14:$16</definedName>
    <definedName name="Z_F8ADACC1_164E_11D6_B603_000021DAEEA2_.wvu.PrintTitles" localSheetId="19" hidden="1">'dem38'!$14:$16</definedName>
    <definedName name="Z_F8ADACC1_164E_11D6_B603_000021DAEEA2_.wvu.PrintTitles" localSheetId="20" hidden="1">'dem39'!$14:$16</definedName>
    <definedName name="Z_F8ADACC1_164E_11D6_B603_000021DAEEA2_.wvu.PrintTitles" localSheetId="21" hidden="1">'dem40'!$12:$14</definedName>
    <definedName name="Z_F8ADACC1_164E_11D6_B603_000021DAEEA2_.wvu.PrintTitles" localSheetId="22" hidden="1">dem40A!$14:$16</definedName>
    <definedName name="Z_F8ADACC1_164E_11D6_B603_000021DAEEA2_.wvu.PrintTitles" localSheetId="23" hidden="1">'dem41'!$15:$16</definedName>
    <definedName name="Z_F8ADACC1_164E_11D6_B603_000021DAEEA2_.wvu.PrintTitles" localSheetId="3" hidden="1">'dem5'!$13:$16</definedName>
    <definedName name="Z_F8ADACC1_164E_11D6_B603_000021DAEEA2_.wvu.PrintTitles" localSheetId="4" hidden="1">'dem6'!$15:$16</definedName>
    <definedName name="Z_F8ADACC1_164E_11D6_B603_000021DAEEA2_.wvu.PrintTitles" localSheetId="5" hidden="1">'dem7'!$14:$15</definedName>
    <definedName name="Z_F8ADACC1_164E_11D6_B603_000021DAEEA2_.wvu.PrintTitles" localSheetId="16" hidden="1">psc!$13:$15</definedName>
    <definedName name="Z_F98D6EB8_76BC_4C24_A40E_45E0313E3064_.wvu.Cols" localSheetId="10" hidden="1">'dem19'!#REF!</definedName>
    <definedName name="Z_F98D6EB8_76BC_4C24_A40E_45E0313E3064_.wvu.FilterData" localSheetId="10" hidden="1">'dem19'!#REF!</definedName>
    <definedName name="Z_FCE4BE61_F462_4DFE_9FC5_7B2946769C5B_.wvu.Cols" localSheetId="10" hidden="1">'dem19'!#REF!</definedName>
    <definedName name="Z_FCE4BE61_F462_4DFE_9FC5_7B2946769C5B_.wvu.FilterData" localSheetId="10" hidden="1">'dem19'!#REF!</definedName>
  </definedNames>
  <calcPr calcId="125725"/>
  <customWorkbookViews>
    <customWorkbookView name="sambhawana - Personal View" guid="{A48B2B02-857B-4E03-8EC3-B83BCD408191}" mergeInterval="0" personalView="1" maximized="1" xWindow="1" yWindow="1" windowWidth="1366" windowHeight="538" tabRatio="821" activeSheetId="45"/>
    <customWorkbookView name="Mahendra - Personal View" guid="{CBFC2224-D3AC-4AA3-8CE4-B555FCF23158}" mergeInterval="0" personalView="1" maximized="1" xWindow="1" yWindow="1" windowWidth="1366" windowHeight="538" tabRatio="722" activeSheetId="5"/>
    <customWorkbookView name="aruni - Personal View" guid="{E4E8F753-76B4-42E1-AD26-8B3589CB8A4B}" mergeInterval="0" personalView="1" maximized="1" windowWidth="1276" windowHeight="495" tabRatio="722" activeSheetId="31"/>
    <customWorkbookView name="Manisha - Personal View" guid="{0A01029B-7B3B-461F-BED3-37847DEE34DD}" mergeInterval="0" personalView="1" maximized="1" xWindow="1" yWindow="1" windowWidth="1024" windowHeight="506" tabRatio="722" activeSheetId="24"/>
    <customWorkbookView name="karma - Personal View" guid="{7CE36697-C418-4ED3-BCF0-EA686CB40E87}" mergeInterval="0" personalView="1" maximized="1" windowWidth="1020" windowHeight="596" activeSheetId="49"/>
    <customWorkbookView name="hemlal - Personal View" guid="{63DB0950-E90F-4380-862C-985B5EB19119}" mergeInterval="0" personalView="1" maximized="1" windowWidth="1276" windowHeight="852" activeSheetId="22"/>
    <customWorkbookView name="Administrator - Personal View" guid="{F13B090A-ECDA-4418-9F13-644A873400E7}" mergeInterval="0" personalView="1" maximized="1" windowWidth="1020" windowHeight="652" activeSheetId="12"/>
    <customWorkbookView name="lenovo - Personal View" guid="{BDCF7345-18B1-4C88-89F2-E67F940CDF85}" mergeInterval="0" personalView="1" maximized="1" xWindow="1" yWindow="1" windowWidth="1280" windowHeight="528" tabRatio="722" activeSheetId="9"/>
    <customWorkbookView name="sonam - Personal View" guid="{44B5F5DE-C96C-4269-969A-574D4EEEEEF5}" mergeInterval="0" personalView="1" maximized="1" xWindow="1" yWindow="1" windowWidth="1280" windowHeight="454" activeSheetId="3"/>
    <customWorkbookView name="Siyon - Personal View" guid="{C5F44875-2256-4473-BD8B-FE5F322CC657}" mergeInterval="0" changesSavedWin="1" personalView="1" maximized="1" xWindow="1" yWindow="1" windowWidth="1596" windowHeight="896" tabRatio="821" activeSheetId="22"/>
  </customWorkbookViews>
</workbook>
</file>

<file path=xl/calcChain.xml><?xml version="1.0" encoding="utf-8"?>
<calcChain xmlns="http://schemas.openxmlformats.org/spreadsheetml/2006/main">
  <c r="C45" i="3"/>
  <c r="F32" i="19"/>
  <c r="E32"/>
  <c r="G32" s="1"/>
  <c r="F14" i="26"/>
  <c r="E14"/>
  <c r="F13"/>
  <c r="G9"/>
  <c r="C49" i="3" l="1"/>
  <c r="C55" s="1"/>
  <c r="F36" i="48"/>
  <c r="F37" s="1"/>
  <c r="G36"/>
  <c r="G37" s="1"/>
  <c r="E36"/>
  <c r="E37" s="1"/>
  <c r="E81" i="42" l="1"/>
  <c r="E82" s="1"/>
  <c r="E83" s="1"/>
  <c r="E45"/>
  <c r="E46" s="1"/>
  <c r="E47" s="1"/>
  <c r="E48" s="1"/>
  <c r="E25"/>
  <c r="F45"/>
  <c r="F46" s="1"/>
  <c r="F47" s="1"/>
  <c r="F48" s="1"/>
  <c r="F81"/>
  <c r="F82" s="1"/>
  <c r="F83" s="1"/>
  <c r="F70"/>
  <c r="F71" s="1"/>
  <c r="F72" s="1"/>
  <c r="F73" s="1"/>
  <c r="F74" s="1"/>
  <c r="E60" i="41"/>
  <c r="E54"/>
  <c r="F49"/>
  <c r="E49"/>
  <c r="E44"/>
  <c r="F30"/>
  <c r="G69"/>
  <c r="E61" l="1"/>
  <c r="E62" s="1"/>
  <c r="E63" s="1"/>
  <c r="E64" s="1"/>
  <c r="D21" i="5" l="1"/>
  <c r="E23" i="39"/>
  <c r="E24" s="1"/>
  <c r="E25" s="1"/>
  <c r="E26" s="1"/>
  <c r="E27" s="1"/>
  <c r="F30" i="37"/>
  <c r="F31" s="1"/>
  <c r="E30"/>
  <c r="E31" s="1"/>
  <c r="F33" i="36"/>
  <c r="F34" s="1"/>
  <c r="D13" i="5"/>
  <c r="E29" i="20"/>
  <c r="E30" s="1"/>
  <c r="F29"/>
  <c r="F30" s="1"/>
  <c r="F34" i="19"/>
  <c r="F35" s="1"/>
  <c r="F23"/>
  <c r="F24" s="1"/>
  <c r="F25" s="1"/>
  <c r="E33" i="36"/>
  <c r="E34" s="1"/>
  <c r="F95" i="42"/>
  <c r="E95"/>
  <c r="G94"/>
  <c r="G95" s="1"/>
  <c r="E28" i="39" l="1"/>
  <c r="F36" i="19"/>
  <c r="F37" s="1"/>
  <c r="F91" i="42" l="1"/>
  <c r="F96" s="1"/>
  <c r="F97" s="1"/>
  <c r="G90"/>
  <c r="E89"/>
  <c r="E91" s="1"/>
  <c r="E96" s="1"/>
  <c r="E97" s="1"/>
  <c r="F35" i="49"/>
  <c r="F36" s="1"/>
  <c r="F37" s="1"/>
  <c r="F38" s="1"/>
  <c r="E35"/>
  <c r="F25"/>
  <c r="F26" s="1"/>
  <c r="F27" s="1"/>
  <c r="F28" s="1"/>
  <c r="E25"/>
  <c r="E26" s="1"/>
  <c r="E27" s="1"/>
  <c r="E28" s="1"/>
  <c r="G24"/>
  <c r="G25" s="1"/>
  <c r="G26" s="1"/>
  <c r="G27" s="1"/>
  <c r="G28" s="1"/>
  <c r="F39" l="1"/>
  <c r="F40" s="1"/>
  <c r="F46" i="12" l="1"/>
  <c r="F47" s="1"/>
  <c r="F48" s="1"/>
  <c r="F43"/>
  <c r="F44" s="1"/>
  <c r="F45" s="1"/>
  <c r="G29"/>
  <c r="G30" s="1"/>
  <c r="G31" s="1"/>
  <c r="G32" s="1"/>
  <c r="E30"/>
  <c r="E31" s="1"/>
  <c r="E32" s="1"/>
  <c r="F30"/>
  <c r="F31" s="1"/>
  <c r="F32" s="1"/>
  <c r="F22"/>
  <c r="F23" s="1"/>
  <c r="F24" s="1"/>
  <c r="E43"/>
  <c r="E44" s="1"/>
  <c r="E45" s="1"/>
  <c r="G42"/>
  <c r="G43" s="1"/>
  <c r="G44" s="1"/>
  <c r="G45" s="1"/>
  <c r="G46" s="1"/>
  <c r="G47" s="1"/>
  <c r="G48" s="1"/>
  <c r="F10" s="1"/>
  <c r="F33" l="1"/>
  <c r="F34" s="1"/>
  <c r="F49" s="1"/>
  <c r="F76" i="45" l="1"/>
  <c r="F77" s="1"/>
  <c r="F78" s="1"/>
  <c r="F79" s="1"/>
  <c r="F80" s="1"/>
  <c r="E76"/>
  <c r="E77" s="1"/>
  <c r="E78" s="1"/>
  <c r="E79" s="1"/>
  <c r="E80" s="1"/>
  <c r="G75"/>
  <c r="G76" s="1"/>
  <c r="G77" s="1"/>
  <c r="G78" s="1"/>
  <c r="G79" s="1"/>
  <c r="G80" s="1"/>
  <c r="E45"/>
  <c r="E46" s="1"/>
  <c r="G44"/>
  <c r="G45" s="1"/>
  <c r="G46" s="1"/>
  <c r="F39"/>
  <c r="F40" s="1"/>
  <c r="E39"/>
  <c r="E40" s="1"/>
  <c r="G38"/>
  <c r="G39" s="1"/>
  <c r="G40" s="1"/>
  <c r="F22" i="11" l="1"/>
  <c r="F23" s="1"/>
  <c r="F24" s="1"/>
  <c r="F25" s="1"/>
  <c r="F26" s="1"/>
  <c r="G28" i="20"/>
  <c r="E23" i="25"/>
  <c r="E24" s="1"/>
  <c r="E25" s="1"/>
  <c r="E26" s="1"/>
  <c r="E27" s="1"/>
  <c r="F41" i="48"/>
  <c r="F42" s="1"/>
  <c r="F43" s="1"/>
  <c r="F44" s="1"/>
  <c r="F45" s="1"/>
  <c r="F23"/>
  <c r="F24" s="1"/>
  <c r="F25" s="1"/>
  <c r="F26" s="1"/>
  <c r="F27" s="1"/>
  <c r="G22"/>
  <c r="E28" i="25" l="1"/>
  <c r="G23" i="48"/>
  <c r="G24" s="1"/>
  <c r="G25" s="1"/>
  <c r="G26" s="1"/>
  <c r="G27" s="1"/>
  <c r="E10" s="1"/>
  <c r="G29" i="20"/>
  <c r="G30" s="1"/>
  <c r="F46" i="48"/>
  <c r="F49" i="49"/>
  <c r="F50" s="1"/>
  <c r="F51" s="1"/>
  <c r="F52" s="1"/>
  <c r="F53" s="1"/>
  <c r="F54" s="1"/>
  <c r="F55" s="1"/>
  <c r="E49"/>
  <c r="E50" s="1"/>
  <c r="E51" s="1"/>
  <c r="G48"/>
  <c r="E26" i="42"/>
  <c r="G80"/>
  <c r="G81" s="1"/>
  <c r="G82" s="1"/>
  <c r="G83" s="1"/>
  <c r="G89"/>
  <c r="G88"/>
  <c r="G87"/>
  <c r="E11" i="48" l="1"/>
  <c r="E23" i="45"/>
  <c r="E24" s="1"/>
  <c r="E25" s="1"/>
  <c r="E26" s="1"/>
  <c r="G22"/>
  <c r="G23" s="1"/>
  <c r="G24" s="1"/>
  <c r="G25" s="1"/>
  <c r="G26" s="1"/>
  <c r="F44" i="19" l="1"/>
  <c r="F45" s="1"/>
  <c r="F46" s="1"/>
  <c r="F47" s="1"/>
  <c r="F48" s="1"/>
  <c r="E44"/>
  <c r="E45" s="1"/>
  <c r="E46" s="1"/>
  <c r="E47" s="1"/>
  <c r="G43"/>
  <c r="G44" s="1"/>
  <c r="G45" s="1"/>
  <c r="G46" s="1"/>
  <c r="G47" s="1"/>
  <c r="F54" i="45" l="1"/>
  <c r="F55" s="1"/>
  <c r="F56" s="1"/>
  <c r="E54"/>
  <c r="G53"/>
  <c r="F33"/>
  <c r="F34" s="1"/>
  <c r="F47" s="1"/>
  <c r="F48" s="1"/>
  <c r="E33"/>
  <c r="E34" s="1"/>
  <c r="E47" s="1"/>
  <c r="G32"/>
  <c r="G33" s="1"/>
  <c r="G34" s="1"/>
  <c r="G47" l="1"/>
  <c r="G48" s="1"/>
  <c r="E48"/>
  <c r="F57"/>
  <c r="G54"/>
  <c r="F65"/>
  <c r="F66" s="1"/>
  <c r="F67" s="1"/>
  <c r="F68" s="1"/>
  <c r="F81" s="1"/>
  <c r="E65"/>
  <c r="E66" s="1"/>
  <c r="E67" s="1"/>
  <c r="E68" s="1"/>
  <c r="E81" s="1"/>
  <c r="G64"/>
  <c r="G65" s="1"/>
  <c r="G66" s="1"/>
  <c r="G67" s="1"/>
  <c r="G68" s="1"/>
  <c r="G81" s="1"/>
  <c r="F82" l="1"/>
  <c r="G55"/>
  <c r="G56" s="1"/>
  <c r="G57" s="1"/>
  <c r="G82" s="1"/>
  <c r="E55"/>
  <c r="E56" s="1"/>
  <c r="E57" s="1"/>
  <c r="F22" i="40" l="1"/>
  <c r="F23" s="1"/>
  <c r="F24" s="1"/>
  <c r="F25" s="1"/>
  <c r="F26" s="1"/>
  <c r="E22"/>
  <c r="E23" s="1"/>
  <c r="E24" s="1"/>
  <c r="E25" s="1"/>
  <c r="E26" s="1"/>
  <c r="G21"/>
  <c r="G22" l="1"/>
  <c r="G23" s="1"/>
  <c r="G24" s="1"/>
  <c r="G25" s="1"/>
  <c r="G26" s="1"/>
  <c r="E9" s="1"/>
  <c r="G7" i="49" l="1"/>
  <c r="E36"/>
  <c r="E37" s="1"/>
  <c r="G34"/>
  <c r="G35" l="1"/>
  <c r="G36" s="1"/>
  <c r="G37" s="1"/>
  <c r="G38" s="1"/>
  <c r="G39" s="1"/>
  <c r="G40" s="1"/>
  <c r="G49"/>
  <c r="G50" s="1"/>
  <c r="G51" s="1"/>
  <c r="G52" s="1"/>
  <c r="G53" s="1"/>
  <c r="G54" s="1"/>
  <c r="E38"/>
  <c r="E39" s="1"/>
  <c r="E40" s="1"/>
  <c r="E52"/>
  <c r="E53" s="1"/>
  <c r="E54" s="1"/>
  <c r="G55" l="1"/>
  <c r="F10"/>
  <c r="E55" l="1"/>
  <c r="G7" i="48"/>
  <c r="E41"/>
  <c r="E42" s="1"/>
  <c r="E43" s="1"/>
  <c r="E44" s="1"/>
  <c r="G40"/>
  <c r="G41" s="1"/>
  <c r="G42" s="1"/>
  <c r="G43" s="1"/>
  <c r="G44" s="1"/>
  <c r="G45" s="1"/>
  <c r="G46" s="1"/>
  <c r="E23"/>
  <c r="E24" s="1"/>
  <c r="E25" s="1"/>
  <c r="E26" s="1"/>
  <c r="F10" l="1"/>
  <c r="E10" i="49"/>
  <c r="F11" i="48" l="1"/>
  <c r="G10" i="49"/>
  <c r="E45" i="48"/>
  <c r="E27"/>
  <c r="E46" l="1"/>
  <c r="G7" i="46" l="1"/>
  <c r="F23"/>
  <c r="F24" s="1"/>
  <c r="F25" s="1"/>
  <c r="F26" s="1"/>
  <c r="F27" s="1"/>
  <c r="F28" s="1"/>
  <c r="E23"/>
  <c r="E24" s="1"/>
  <c r="E25" s="1"/>
  <c r="E26" s="1"/>
  <c r="E27" s="1"/>
  <c r="G22"/>
  <c r="E28" l="1"/>
  <c r="G23"/>
  <c r="G24" s="1"/>
  <c r="G25" s="1"/>
  <c r="G26" s="1"/>
  <c r="G27" l="1"/>
  <c r="G28" s="1"/>
  <c r="F10" l="1"/>
  <c r="G7" i="45"/>
  <c r="G10" i="46" l="1"/>
  <c r="G7" i="42"/>
  <c r="G7" i="41"/>
  <c r="G7" i="39"/>
  <c r="G7" i="37"/>
  <c r="G7" i="36"/>
  <c r="G7" i="34"/>
  <c r="G8" i="26" l="1"/>
  <c r="G7" i="25"/>
  <c r="G7" i="21" l="1"/>
  <c r="G7" i="20"/>
  <c r="F26" i="23" l="1"/>
  <c r="F27" s="1"/>
  <c r="F28" s="1"/>
  <c r="F29" s="1"/>
  <c r="F30" s="1"/>
  <c r="F31" s="1"/>
  <c r="E26"/>
  <c r="E27" s="1"/>
  <c r="G25"/>
  <c r="F21"/>
  <c r="E21"/>
  <c r="G20"/>
  <c r="E28" l="1"/>
  <c r="E29" s="1"/>
  <c r="E30" s="1"/>
  <c r="G21"/>
  <c r="G26"/>
  <c r="G27" s="1"/>
  <c r="E31" l="1"/>
  <c r="G28"/>
  <c r="G29" s="1"/>
  <c r="G30" s="1"/>
  <c r="G31" s="1"/>
  <c r="D16" i="5" l="1"/>
  <c r="E70" i="42" l="1"/>
  <c r="E71" s="1"/>
  <c r="E72" s="1"/>
  <c r="E73" s="1"/>
  <c r="E74" s="1"/>
  <c r="G69"/>
  <c r="G70" s="1"/>
  <c r="G71" s="1"/>
  <c r="G72" s="1"/>
  <c r="G73" s="1"/>
  <c r="G74" s="1"/>
  <c r="F58"/>
  <c r="E58"/>
  <c r="E59" s="1"/>
  <c r="E60" s="1"/>
  <c r="G57"/>
  <c r="G44"/>
  <c r="G41"/>
  <c r="G38"/>
  <c r="G35"/>
  <c r="F25"/>
  <c r="F26" s="1"/>
  <c r="F27" s="1"/>
  <c r="F28" s="1"/>
  <c r="F49" s="1"/>
  <c r="G24"/>
  <c r="G23"/>
  <c r="G22"/>
  <c r="F98" l="1"/>
  <c r="F99" s="1"/>
  <c r="F59"/>
  <c r="F60" s="1"/>
  <c r="F61" s="1"/>
  <c r="F62" s="1"/>
  <c r="G25"/>
  <c r="G26" s="1"/>
  <c r="G27" s="1"/>
  <c r="G28" s="1"/>
  <c r="G45"/>
  <c r="G46" s="1"/>
  <c r="G47" s="1"/>
  <c r="G48" s="1"/>
  <c r="G91"/>
  <c r="G96" s="1"/>
  <c r="G97" s="1"/>
  <c r="E82" i="45"/>
  <c r="E10"/>
  <c r="G58" i="42"/>
  <c r="G59" s="1"/>
  <c r="G60" s="1"/>
  <c r="G61" s="1"/>
  <c r="G62" s="1"/>
  <c r="E61"/>
  <c r="E62" s="1"/>
  <c r="E98" s="1"/>
  <c r="G49" l="1"/>
  <c r="E10" s="1"/>
  <c r="G98"/>
  <c r="E27"/>
  <c r="E28" s="1"/>
  <c r="E49" s="1"/>
  <c r="F10" i="45"/>
  <c r="E99" i="42" l="1"/>
  <c r="F11" i="45"/>
  <c r="G99" i="42"/>
  <c r="F10"/>
  <c r="F60" i="41"/>
  <c r="G59"/>
  <c r="G58"/>
  <c r="G57"/>
  <c r="F54"/>
  <c r="G53"/>
  <c r="G52"/>
  <c r="G48"/>
  <c r="G47"/>
  <c r="F44"/>
  <c r="G43"/>
  <c r="G42"/>
  <c r="G41"/>
  <c r="E30"/>
  <c r="G29"/>
  <c r="G30" s="1"/>
  <c r="F24"/>
  <c r="F25" s="1"/>
  <c r="F26" s="1"/>
  <c r="F31" s="1"/>
  <c r="F32" s="1"/>
  <c r="F33" s="1"/>
  <c r="E24"/>
  <c r="E25" s="1"/>
  <c r="E26" s="1"/>
  <c r="G23"/>
  <c r="F61" l="1"/>
  <c r="F62" s="1"/>
  <c r="F63" s="1"/>
  <c r="F64" s="1"/>
  <c r="F65" s="1"/>
  <c r="F66" s="1"/>
  <c r="G49"/>
  <c r="G60"/>
  <c r="G24"/>
  <c r="G25" s="1"/>
  <c r="G26" s="1"/>
  <c r="G31" s="1"/>
  <c r="G32" s="1"/>
  <c r="G33" s="1"/>
  <c r="E10" s="1"/>
  <c r="G54"/>
  <c r="E31"/>
  <c r="E32" s="1"/>
  <c r="E33" s="1"/>
  <c r="G44"/>
  <c r="G61" l="1"/>
  <c r="G62" s="1"/>
  <c r="G63" s="1"/>
  <c r="G64" s="1"/>
  <c r="G65" s="1"/>
  <c r="G66" s="1"/>
  <c r="E65"/>
  <c r="E66" l="1"/>
  <c r="F10"/>
  <c r="F23" i="39"/>
  <c r="F24" s="1"/>
  <c r="F25" s="1"/>
  <c r="F26" s="1"/>
  <c r="F27" s="1"/>
  <c r="F28" s="1"/>
  <c r="G22"/>
  <c r="G23" l="1"/>
  <c r="G24" s="1"/>
  <c r="G25" s="1"/>
  <c r="G26" s="1"/>
  <c r="G27" s="1"/>
  <c r="F10" l="1"/>
  <c r="G28"/>
  <c r="G29" i="37" l="1"/>
  <c r="G30" s="1"/>
  <c r="G31" s="1"/>
  <c r="F24"/>
  <c r="F25" s="1"/>
  <c r="F32" s="1"/>
  <c r="F33" s="1"/>
  <c r="F34" s="1"/>
  <c r="F35" s="1"/>
  <c r="F36" s="1"/>
  <c r="E24"/>
  <c r="E25" s="1"/>
  <c r="E32" s="1"/>
  <c r="G23"/>
  <c r="G24" s="1"/>
  <c r="G25" s="1"/>
  <c r="G32" l="1"/>
  <c r="G33" s="1"/>
  <c r="G34" s="1"/>
  <c r="G35" s="1"/>
  <c r="G36" s="1"/>
  <c r="E33"/>
  <c r="E34" s="1"/>
  <c r="F10" l="1"/>
  <c r="E35"/>
  <c r="E36" l="1"/>
  <c r="F40" i="36"/>
  <c r="F41" s="1"/>
  <c r="E40"/>
  <c r="E41" s="1"/>
  <c r="G39"/>
  <c r="G38"/>
  <c r="G32"/>
  <c r="G31"/>
  <c r="G30"/>
  <c r="F24"/>
  <c r="F25" s="1"/>
  <c r="F26" s="1"/>
  <c r="E24"/>
  <c r="E25" s="1"/>
  <c r="E26" s="1"/>
  <c r="G23"/>
  <c r="G24" s="1"/>
  <c r="G25" s="1"/>
  <c r="G26" s="1"/>
  <c r="F42" l="1"/>
  <c r="F44" s="1"/>
  <c r="E42"/>
  <c r="G33"/>
  <c r="G34" s="1"/>
  <c r="G40"/>
  <c r="G41" s="1"/>
  <c r="G42" l="1"/>
  <c r="G43" s="1"/>
  <c r="E10" s="1"/>
  <c r="F43"/>
  <c r="E44"/>
  <c r="E43"/>
  <c r="G44" l="1"/>
  <c r="F22" i="34" l="1"/>
  <c r="F23" s="1"/>
  <c r="F24" s="1"/>
  <c r="F25" s="1"/>
  <c r="F26" s="1"/>
  <c r="E22"/>
  <c r="E23" s="1"/>
  <c r="G21"/>
  <c r="G22" l="1"/>
  <c r="G23" s="1"/>
  <c r="G24" s="1"/>
  <c r="G25" s="1"/>
  <c r="E24"/>
  <c r="E25" s="1"/>
  <c r="G26" l="1"/>
  <c r="E10"/>
  <c r="E26"/>
  <c r="F26" i="26" l="1"/>
  <c r="F27" s="1"/>
  <c r="F28" s="1"/>
  <c r="F29" s="1"/>
  <c r="F31" s="1"/>
  <c r="E26"/>
  <c r="E27" s="1"/>
  <c r="E28" s="1"/>
  <c r="E29" s="1"/>
  <c r="G25"/>
  <c r="G24"/>
  <c r="G23"/>
  <c r="G26" l="1"/>
  <c r="G27" s="1"/>
  <c r="G28" s="1"/>
  <c r="G29" s="1"/>
  <c r="G31" l="1"/>
  <c r="E31"/>
  <c r="F22" i="25" l="1"/>
  <c r="F23" l="1"/>
  <c r="F24" s="1"/>
  <c r="F25" s="1"/>
  <c r="F26" s="1"/>
  <c r="F27" s="1"/>
  <c r="F28" s="1"/>
  <c r="G22"/>
  <c r="G23" s="1"/>
  <c r="G24" s="1"/>
  <c r="G25" s="1"/>
  <c r="G26" s="1"/>
  <c r="G27" s="1"/>
  <c r="G28" s="1"/>
  <c r="E11" i="26"/>
  <c r="E13" s="1"/>
  <c r="F10" i="25" l="1"/>
  <c r="F21" i="21" l="1"/>
  <c r="F22" s="1"/>
  <c r="F23" s="1"/>
  <c r="F24" s="1"/>
  <c r="F25" s="1"/>
  <c r="E21"/>
  <c r="E22" s="1"/>
  <c r="E23" s="1"/>
  <c r="G20"/>
  <c r="G6"/>
  <c r="F22" i="20"/>
  <c r="F23" s="1"/>
  <c r="F24" s="1"/>
  <c r="F31" s="1"/>
  <c r="F32" s="1"/>
  <c r="E22"/>
  <c r="E23" s="1"/>
  <c r="G21"/>
  <c r="E24" l="1"/>
  <c r="E31" s="1"/>
  <c r="G22"/>
  <c r="G23" s="1"/>
  <c r="G24" s="1"/>
  <c r="G31" s="1"/>
  <c r="G21" i="21"/>
  <c r="G22" s="1"/>
  <c r="G23" s="1"/>
  <c r="G24" s="1"/>
  <c r="G25" s="1"/>
  <c r="F11"/>
  <c r="E32" i="20" l="1"/>
  <c r="G32"/>
  <c r="E10"/>
  <c r="E24" i="21"/>
  <c r="E25" l="1"/>
  <c r="G7" i="19"/>
  <c r="E10" i="21" l="1"/>
  <c r="G7" i="12"/>
  <c r="G7" i="11"/>
  <c r="G7" i="10"/>
  <c r="G10" i="21" l="1"/>
  <c r="E11"/>
  <c r="G11" s="1"/>
  <c r="E34" i="19"/>
  <c r="E35" s="1"/>
  <c r="F33"/>
  <c r="E33"/>
  <c r="G31"/>
  <c r="G34" s="1"/>
  <c r="G35" s="1"/>
  <c r="E23"/>
  <c r="E24" s="1"/>
  <c r="E25" s="1"/>
  <c r="G22"/>
  <c r="G23" s="1"/>
  <c r="G24" s="1"/>
  <c r="G25" s="1"/>
  <c r="G36" l="1"/>
  <c r="G37" s="1"/>
  <c r="G48" s="1"/>
  <c r="E36"/>
  <c r="E37" s="1"/>
  <c r="G33"/>
  <c r="F10" l="1"/>
  <c r="E48" l="1"/>
  <c r="E10" l="1"/>
  <c r="E22" i="12" l="1"/>
  <c r="E23" s="1"/>
  <c r="E24" s="1"/>
  <c r="E33" s="1"/>
  <c r="E34" s="1"/>
  <c r="G21"/>
  <c r="G22" s="1"/>
  <c r="G23" s="1"/>
  <c r="G24" s="1"/>
  <c r="G33" s="1"/>
  <c r="G34" s="1"/>
  <c r="E10" l="1"/>
  <c r="G49"/>
  <c r="E46"/>
  <c r="E47" s="1"/>
  <c r="E48" l="1"/>
  <c r="E49" l="1"/>
  <c r="E22" i="11" l="1"/>
  <c r="E23" s="1"/>
  <c r="G21"/>
  <c r="G22" s="1"/>
  <c r="G23" s="1"/>
  <c r="G24" l="1"/>
  <c r="G25" s="1"/>
  <c r="G26" s="1"/>
  <c r="E24"/>
  <c r="E25" s="1"/>
  <c r="E26" l="1"/>
  <c r="F23" i="10"/>
  <c r="F24" s="1"/>
  <c r="F25" s="1"/>
  <c r="F26" s="1"/>
  <c r="F27" s="1"/>
  <c r="F28" s="1"/>
  <c r="E23"/>
  <c r="E24" s="1"/>
  <c r="E25" s="1"/>
  <c r="E26" s="1"/>
  <c r="E27" s="1"/>
  <c r="E28" s="1"/>
  <c r="G22"/>
  <c r="E10" i="11" l="1"/>
  <c r="G23" i="10"/>
  <c r="G24" s="1"/>
  <c r="G25" s="1"/>
  <c r="G26" s="1"/>
  <c r="G27" s="1"/>
  <c r="F10" l="1"/>
  <c r="G28"/>
  <c r="G6" i="20" l="1"/>
  <c r="F11"/>
  <c r="G10" l="1"/>
  <c r="E11"/>
  <c r="G11" s="1"/>
  <c r="C21" i="3" l="1"/>
  <c r="G12" i="26" l="1"/>
  <c r="D26" i="5" l="1"/>
  <c r="D20"/>
  <c r="D18"/>
  <c r="D17"/>
  <c r="D15"/>
  <c r="G10" i="48" l="1"/>
  <c r="E9" i="23" l="1"/>
  <c r="E10" i="40" l="1"/>
  <c r="G6"/>
  <c r="F10" l="1"/>
  <c r="G10" s="1"/>
  <c r="G9"/>
  <c r="G6" i="36" l="1"/>
  <c r="E11" l="1"/>
  <c r="F11"/>
  <c r="G10"/>
  <c r="G11" l="1"/>
  <c r="F11" i="34" l="1"/>
  <c r="G6"/>
  <c r="G10" l="1"/>
  <c r="E11"/>
  <c r="G11" s="1"/>
  <c r="F10" i="23" l="1"/>
  <c r="G6"/>
  <c r="G9" l="1"/>
  <c r="E10"/>
  <c r="G10" s="1"/>
  <c r="G6" i="48" l="1"/>
  <c r="G11" l="1"/>
  <c r="C36" i="3" l="1"/>
  <c r="D27" i="5" l="1"/>
  <c r="D25"/>
  <c r="D24"/>
  <c r="D23"/>
  <c r="D22"/>
  <c r="D19"/>
  <c r="D14"/>
  <c r="D12"/>
  <c r="D11"/>
  <c r="D10"/>
  <c r="D9"/>
  <c r="D8"/>
  <c r="D7"/>
  <c r="F41" i="47"/>
  <c r="F42" s="1"/>
  <c r="F43" s="1"/>
  <c r="D63" l="1"/>
  <c r="E28"/>
  <c r="G26"/>
  <c r="G27"/>
  <c r="E41"/>
  <c r="E42" s="1"/>
  <c r="E43" s="1"/>
  <c r="G40"/>
  <c r="G23"/>
  <c r="G24"/>
  <c r="G25"/>
  <c r="G7" i="26" l="1"/>
  <c r="G14" s="1"/>
  <c r="G6" i="49"/>
  <c r="G6" i="47"/>
  <c r="G6" i="46"/>
  <c r="G6" i="45"/>
  <c r="G6" i="42"/>
  <c r="E11" i="41"/>
  <c r="G6"/>
  <c r="E11" i="39"/>
  <c r="G6"/>
  <c r="G6" i="37"/>
  <c r="G6" i="26"/>
  <c r="G6" i="25"/>
  <c r="G6" i="19"/>
  <c r="G6" i="12"/>
  <c r="F11" i="11"/>
  <c r="G6"/>
  <c r="F11" i="10"/>
  <c r="G6"/>
  <c r="G21" i="47" l="1"/>
  <c r="G22"/>
  <c r="F28"/>
  <c r="F29" s="1"/>
  <c r="F30" s="1"/>
  <c r="F31" s="1"/>
  <c r="F32" s="1"/>
  <c r="E29"/>
  <c r="E30" s="1"/>
  <c r="E31" s="1"/>
  <c r="G47"/>
  <c r="E48"/>
  <c r="E49" s="1"/>
  <c r="F48"/>
  <c r="F49" s="1"/>
  <c r="G28" l="1"/>
  <c r="G29" s="1"/>
  <c r="G30" s="1"/>
  <c r="G31" s="1"/>
  <c r="G32" s="1"/>
  <c r="E8" s="1"/>
  <c r="F11" i="49"/>
  <c r="G41" i="47"/>
  <c r="G42" s="1"/>
  <c r="G43" s="1"/>
  <c r="E11" i="49"/>
  <c r="G48" i="47"/>
  <c r="G49" s="1"/>
  <c r="G11" i="49" l="1"/>
  <c r="E9" i="47"/>
  <c r="F50"/>
  <c r="F51" s="1"/>
  <c r="F52" s="1"/>
  <c r="E50"/>
  <c r="E51" s="1"/>
  <c r="E52" s="1"/>
  <c r="E63"/>
  <c r="E32"/>
  <c r="G50"/>
  <c r="G51" s="1"/>
  <c r="G52" s="1"/>
  <c r="F8" s="1"/>
  <c r="F9" l="1"/>
  <c r="G9" s="1"/>
  <c r="G8"/>
  <c r="F53"/>
  <c r="G63"/>
  <c r="G53"/>
  <c r="F11" i="46"/>
  <c r="E53" i="47"/>
  <c r="E11" i="46" l="1"/>
  <c r="G11" s="1"/>
  <c r="E11" i="45" l="1"/>
  <c r="F11" i="42" l="1"/>
  <c r="E11"/>
  <c r="G10"/>
  <c r="G11" l="1"/>
  <c r="F11" i="41"/>
  <c r="G11" s="1"/>
  <c r="G10"/>
  <c r="F11" i="39" l="1"/>
  <c r="G11" s="1"/>
  <c r="G10"/>
  <c r="F11" i="37" l="1"/>
  <c r="E11" l="1"/>
  <c r="G11" s="1"/>
  <c r="G10"/>
  <c r="G11" i="26" l="1"/>
  <c r="G13" s="1"/>
  <c r="F11" i="25" l="1"/>
  <c r="G10" l="1"/>
  <c r="E11"/>
  <c r="G11" s="1"/>
  <c r="F11" i="19" l="1"/>
  <c r="E11" l="1"/>
  <c r="G11" s="1"/>
  <c r="G10"/>
  <c r="E11" i="12" l="1"/>
  <c r="G10" l="1"/>
  <c r="F11"/>
  <c r="G11" s="1"/>
  <c r="G10" i="11" l="1"/>
  <c r="E11"/>
  <c r="G11" s="1"/>
  <c r="G10" i="10" l="1"/>
  <c r="E11"/>
  <c r="G11" s="1"/>
  <c r="C37" i="3" l="1"/>
  <c r="G10" i="45" l="1"/>
  <c r="G11" l="1"/>
</calcChain>
</file>

<file path=xl/comments1.xml><?xml version="1.0" encoding="utf-8"?>
<comments xmlns="http://schemas.openxmlformats.org/spreadsheetml/2006/main">
  <authors>
    <author>Lenovo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36 to 35 due to problem in AG office in their system</t>
        </r>
      </text>
    </comment>
  </commentList>
</comments>
</file>

<file path=xl/sharedStrings.xml><?xml version="1.0" encoding="utf-8"?>
<sst xmlns="http://schemas.openxmlformats.org/spreadsheetml/2006/main" count="1848" uniqueCount="555">
  <si>
    <t>Page
 No.</t>
  </si>
  <si>
    <t>ii)</t>
  </si>
  <si>
    <t>iii)</t>
  </si>
  <si>
    <t>iv)</t>
  </si>
  <si>
    <t>v)</t>
  </si>
  <si>
    <t>vi)</t>
  </si>
  <si>
    <t>vii)</t>
  </si>
  <si>
    <t>ix)</t>
  </si>
  <si>
    <t>x)</t>
  </si>
  <si>
    <t>xi)</t>
  </si>
  <si>
    <t>xii)</t>
  </si>
  <si>
    <t>xv)</t>
  </si>
  <si>
    <t>Total   - "A"</t>
  </si>
  <si>
    <t xml:space="preserve">CAPITAL SECTION </t>
  </si>
  <si>
    <t>Total  - "B"</t>
  </si>
  <si>
    <t>GRAND TOTAL - (A+B)</t>
  </si>
  <si>
    <t>Art and Culture</t>
  </si>
  <si>
    <t>Major Works</t>
  </si>
  <si>
    <t>DEMAND NO. 5</t>
  </si>
  <si>
    <t>CULTURAL  AFFAIRS AND HERITAGE</t>
  </si>
  <si>
    <t>Sl. No.</t>
  </si>
  <si>
    <t>Dem. No.</t>
  </si>
  <si>
    <t>Department to which the Demand/ Appropriation Relates</t>
  </si>
  <si>
    <t>Revenue</t>
  </si>
  <si>
    <t>Capital</t>
  </si>
  <si>
    <t>REVENUE</t>
  </si>
  <si>
    <t>CAPITAL</t>
  </si>
  <si>
    <t>I.</t>
  </si>
  <si>
    <t>Original Grant</t>
  </si>
  <si>
    <t>II.</t>
  </si>
  <si>
    <t>Supplementary estimate</t>
  </si>
  <si>
    <t>Capital Outlay on Other Rural Development Programme</t>
  </si>
  <si>
    <t>CAPITAL SECTION</t>
  </si>
  <si>
    <t>East District</t>
  </si>
  <si>
    <t>West District</t>
  </si>
  <si>
    <t>North District</t>
  </si>
  <si>
    <t>South District</t>
  </si>
  <si>
    <t>Establishment</t>
  </si>
  <si>
    <t>Other Expenditure</t>
  </si>
  <si>
    <t>DEMAND NO. 35</t>
  </si>
  <si>
    <t>RURAL MANAGEMENT AND DEVELOPMENT</t>
  </si>
  <si>
    <t>Elementary Education</t>
  </si>
  <si>
    <t>Secondary Education</t>
  </si>
  <si>
    <t>(Original plus 1st Supplementary)</t>
  </si>
  <si>
    <t>III.</t>
  </si>
  <si>
    <t>Sub-Head under which this Supplementary Grant will be accounted for :-</t>
  </si>
  <si>
    <t>Major/Sub-Major/Minor/Sub/Detailed Heads</t>
  </si>
  <si>
    <t>Capital Outlay on Tourism</t>
  </si>
  <si>
    <t>DEMAND NO. 39</t>
  </si>
  <si>
    <t>SPORTS AND YOUTH AFFAIRS</t>
  </si>
  <si>
    <t>NON-PLAN</t>
  </si>
  <si>
    <t>Capital Outlay on Roads &amp; Bridges</t>
  </si>
  <si>
    <t>A</t>
  </si>
  <si>
    <t>i)</t>
  </si>
  <si>
    <r>
      <t>(</t>
    </r>
    <r>
      <rPr>
        <i/>
        <sz val="10.5"/>
        <rFont val="Rupee Foradian"/>
        <family val="2"/>
      </rPr>
      <t>`</t>
    </r>
    <r>
      <rPr>
        <i/>
        <sz val="10.5"/>
        <rFont val="Times New Roman"/>
        <family val="1"/>
      </rPr>
      <t xml:space="preserve"> in thousand)</t>
    </r>
  </si>
  <si>
    <r>
      <t>(</t>
    </r>
    <r>
      <rPr>
        <b/>
        <i/>
        <sz val="11"/>
        <rFont val="Rupee Foradian"/>
        <family val="2"/>
      </rPr>
      <t>`</t>
    </r>
    <r>
      <rPr>
        <b/>
        <i/>
        <sz val="11"/>
        <rFont val="Times New Roman"/>
        <family val="1"/>
      </rPr>
      <t xml:space="preserve"> in lakh)</t>
    </r>
  </si>
  <si>
    <t>Direction &amp; Administration</t>
  </si>
  <si>
    <t>CSS</t>
  </si>
  <si>
    <t>61</t>
  </si>
  <si>
    <t>Capital Outlay on Education, Sports, Art  and Culture</t>
  </si>
  <si>
    <t>Buildings</t>
  </si>
  <si>
    <t>Transmission &amp; Distribution</t>
  </si>
  <si>
    <t>DEMAND NO. 7</t>
  </si>
  <si>
    <t>HUMAN RESOURCE DEVELOPMENT</t>
  </si>
  <si>
    <t>General Education</t>
  </si>
  <si>
    <t>General</t>
  </si>
  <si>
    <t>Construction</t>
  </si>
  <si>
    <t>Roads &amp; Bridges</t>
  </si>
  <si>
    <t>Rural Management and  Development</t>
  </si>
  <si>
    <t>Social  Justice, Empowerment and Welfare</t>
  </si>
  <si>
    <t>Tourism</t>
  </si>
  <si>
    <t>Crop Husbandry</t>
  </si>
  <si>
    <t>Total</t>
  </si>
  <si>
    <t>Voted</t>
  </si>
  <si>
    <t>PLAN</t>
  </si>
  <si>
    <t>Non-Plan</t>
  </si>
  <si>
    <t>REVENUE SECTION</t>
  </si>
  <si>
    <t>M.H.</t>
  </si>
  <si>
    <t>Head Office Establishment</t>
  </si>
  <si>
    <t>Travel Expenses</t>
  </si>
  <si>
    <t>NEC</t>
  </si>
  <si>
    <t>State Plan</t>
  </si>
  <si>
    <t>C.S.S</t>
  </si>
  <si>
    <t>Grants-in-Aid</t>
  </si>
  <si>
    <t>DEMAND NO. 38</t>
  </si>
  <si>
    <t>SOCIAL JUSTICE, EMPOWERMENT AND WELFARE</t>
  </si>
  <si>
    <t xml:space="preserve">                     The  Department/function-wise details of the additional requirements are as under :-</t>
  </si>
  <si>
    <t>DEMAND NO. 33</t>
  </si>
  <si>
    <t>WATER SECURITY AND PUBLIC HEALTH ENGINEERING</t>
  </si>
  <si>
    <t>Water Supply</t>
  </si>
  <si>
    <t>Water Security and Public Health Engineering</t>
  </si>
  <si>
    <t>Motor Vehicles</t>
  </si>
  <si>
    <t xml:space="preserve">        THE SCHEDULE    </t>
  </si>
  <si>
    <t xml:space="preserve">                      (See Section 2 and 3)                </t>
  </si>
  <si>
    <t>Demand No.</t>
  </si>
  <si>
    <t>SERVICES AND PURPOSES</t>
  </si>
  <si>
    <t>SUMS NOT EXCEEDING</t>
  </si>
  <si>
    <t xml:space="preserve">Voted by the Legislative Assembly </t>
  </si>
  <si>
    <t>Charged on the Con-solidated Fund</t>
  </si>
  <si>
    <r>
      <t>(</t>
    </r>
    <r>
      <rPr>
        <b/>
        <i/>
        <sz val="11"/>
        <rFont val="Rupee Foradian"/>
        <family val="2"/>
      </rPr>
      <t>`</t>
    </r>
    <r>
      <rPr>
        <b/>
        <i/>
        <sz val="11"/>
        <rFont val="Times New Roman"/>
        <family val="1"/>
      </rPr>
      <t xml:space="preserve"> in thousand)</t>
    </r>
  </si>
  <si>
    <t xml:space="preserve">Gross Total </t>
  </si>
  <si>
    <t>MS</t>
  </si>
  <si>
    <t>MSS</t>
  </si>
  <si>
    <t>DS</t>
  </si>
  <si>
    <t xml:space="preserve">% </t>
  </si>
  <si>
    <t>Disc %</t>
  </si>
  <si>
    <t>Charged</t>
  </si>
  <si>
    <t>Capital Outlay on Power Projects</t>
  </si>
  <si>
    <t>Road Works</t>
  </si>
  <si>
    <t>DEMAND NO. 13</t>
  </si>
  <si>
    <t>HEALTH CARE, HUMAN SERVICES AND FAMILY WELFARE</t>
  </si>
  <si>
    <t>Medical and Public Health</t>
  </si>
  <si>
    <t>Urban Health Services - Allopathy</t>
  </si>
  <si>
    <t>Training</t>
  </si>
  <si>
    <t>DEMAND NO. 19</t>
  </si>
  <si>
    <t>DEMAND NO. 31</t>
  </si>
  <si>
    <t>ENERGY AND POWER</t>
  </si>
  <si>
    <t>INTRODUCTORY REMARKS</t>
  </si>
  <si>
    <t xml:space="preserve">REVENUE SECTION </t>
  </si>
  <si>
    <t>DEMAND NO. 34</t>
  </si>
  <si>
    <t>ROADS AND BRIDGES</t>
  </si>
  <si>
    <t xml:space="preserve">A- Gross Total </t>
  </si>
  <si>
    <t>B- Deduct Recoveries</t>
  </si>
  <si>
    <t xml:space="preserve">     Total ( A-B)</t>
  </si>
  <si>
    <t>Tourist Infrastructure</t>
  </si>
  <si>
    <t>DEMAND NO. 40</t>
  </si>
  <si>
    <t>TOURISM AND CIVIL AVIATION</t>
  </si>
  <si>
    <t>Tourist Centre</t>
  </si>
  <si>
    <t>Development Projects</t>
  </si>
  <si>
    <t>Human Resource Development</t>
  </si>
  <si>
    <t>-</t>
  </si>
  <si>
    <t>OF</t>
  </si>
  <si>
    <t>CONTENTS AND SUMMARY</t>
  </si>
  <si>
    <r>
      <t>(</t>
    </r>
    <r>
      <rPr>
        <i/>
        <sz val="10"/>
        <rFont val="Rupee Foradian"/>
        <family val="2"/>
      </rPr>
      <t>`</t>
    </r>
    <r>
      <rPr>
        <i/>
        <sz val="10"/>
        <rFont val="Times New Roman"/>
        <family val="1"/>
      </rPr>
      <t xml:space="preserve"> in thousand)</t>
    </r>
  </si>
  <si>
    <t>District &amp; Other Roads</t>
  </si>
  <si>
    <t>Office Expenses</t>
  </si>
  <si>
    <t>Other Charges</t>
  </si>
  <si>
    <t>NP-State Sector</t>
  </si>
  <si>
    <t>Normal</t>
  </si>
  <si>
    <t>State Earmarked</t>
  </si>
  <si>
    <t>Plan-Central Sector</t>
  </si>
  <si>
    <t>of the amount now required</t>
  </si>
  <si>
    <t>Plan-State Sector</t>
  </si>
  <si>
    <t>State Normal</t>
  </si>
  <si>
    <t>Rural Development Department</t>
  </si>
  <si>
    <t>TOTAL</t>
  </si>
  <si>
    <t xml:space="preserve">NON-PLAN </t>
  </si>
  <si>
    <t>Maintenance and Repairs</t>
  </si>
  <si>
    <t>Tourism and Civil Aviation</t>
  </si>
  <si>
    <t>Schemes under Non-Lapsable Pool of Central Resources (NLCPR)</t>
  </si>
  <si>
    <t>Other Administrative Services</t>
  </si>
  <si>
    <t>Minor Works</t>
  </si>
  <si>
    <t>Others</t>
  </si>
  <si>
    <t>60.00.72</t>
  </si>
  <si>
    <t>60.00.31</t>
  </si>
  <si>
    <t>60.00.85</t>
  </si>
  <si>
    <t>DEMAND NO. 6</t>
  </si>
  <si>
    <t>ECCLESIASTICAL</t>
  </si>
  <si>
    <t>Other Social Services</t>
  </si>
  <si>
    <t>65.00.50</t>
  </si>
  <si>
    <t>DEMAND NO. 14</t>
  </si>
  <si>
    <t>HOME</t>
  </si>
  <si>
    <t>Administration of Justice</t>
  </si>
  <si>
    <t>Jails</t>
  </si>
  <si>
    <t>DEMAND NO. 15</t>
  </si>
  <si>
    <t>HORTICULTURE AND CASH CROPS DEVELOPMENT</t>
  </si>
  <si>
    <t>JUDICIARY</t>
  </si>
  <si>
    <t>DEMAND NO. 20</t>
  </si>
  <si>
    <t>Police</t>
  </si>
  <si>
    <t>Rural Water Supply</t>
  </si>
  <si>
    <t>Capital Outlay on Water Supply &amp; Sanitation</t>
  </si>
  <si>
    <t>Welfare of Scheduled Caste, Scheduled Tribes &amp; Other Backward Classes</t>
  </si>
  <si>
    <t>Capital Outlay on Urban Development</t>
  </si>
  <si>
    <t>Integrated Development of Small and Medium Towns</t>
  </si>
  <si>
    <t>Capital Outlay on Education, Sports, Art &amp; Culture</t>
  </si>
  <si>
    <t>Sports and Youth Services -Sports Stadia</t>
  </si>
  <si>
    <t>Sports Stadia</t>
  </si>
  <si>
    <t xml:space="preserve">Infrastructure Development for Destinations and Circuits </t>
  </si>
  <si>
    <t>URBAN DEVELOPMENT &amp; HOUSING</t>
  </si>
  <si>
    <t>DEMAND NO. 41</t>
  </si>
  <si>
    <t>Public Service Commission</t>
  </si>
  <si>
    <t>Home</t>
  </si>
  <si>
    <t>Judiciary</t>
  </si>
  <si>
    <t>Urban Development and Housing</t>
  </si>
  <si>
    <t>viii)</t>
  </si>
  <si>
    <t>xiii)</t>
  </si>
  <si>
    <t>Total Net Outgo</t>
  </si>
  <si>
    <t>1</t>
  </si>
  <si>
    <t>Energy &amp; Power</t>
  </si>
  <si>
    <t>Health Care, Human Services and Family Welfare</t>
  </si>
  <si>
    <t>Horticulture and Cash Crops Development</t>
  </si>
  <si>
    <t>Sports and Youth Affairs</t>
  </si>
  <si>
    <t>Roads and  Bridges</t>
  </si>
  <si>
    <t>Enegry and  Power</t>
  </si>
  <si>
    <t>North Eastern Council (NEC)</t>
  </si>
  <si>
    <t>Centrally Sponsored Schemes (CSS)</t>
  </si>
  <si>
    <t>Government Secondary Schools</t>
  </si>
  <si>
    <t>SCHEME 1</t>
  </si>
  <si>
    <t>SCHEME 2</t>
  </si>
  <si>
    <t>47</t>
  </si>
  <si>
    <t>State Share for NLCPR</t>
  </si>
  <si>
    <t>Housing</t>
  </si>
  <si>
    <t>66.00.13</t>
  </si>
  <si>
    <t>48</t>
  </si>
  <si>
    <t>Social Security &amp; Welfare</t>
  </si>
  <si>
    <t>01</t>
  </si>
  <si>
    <t>Original Works</t>
  </si>
  <si>
    <t>Flood Control</t>
  </si>
  <si>
    <t>Urban Water Supply</t>
  </si>
  <si>
    <t>19.00.81</t>
  </si>
  <si>
    <t>70.00.71</t>
  </si>
  <si>
    <t>46.79.53</t>
  </si>
  <si>
    <t>Schemes under North Eastern Council (NEC)</t>
  </si>
  <si>
    <t>State Share of NEC</t>
  </si>
  <si>
    <t>State Share of Central Schemes</t>
  </si>
  <si>
    <t>63.00.72</t>
  </si>
  <si>
    <t>Other Water Supply Scheme</t>
  </si>
  <si>
    <t>District Roads</t>
  </si>
  <si>
    <t>60.45.99</t>
  </si>
  <si>
    <t>State Share for NLCPR Schemes</t>
  </si>
  <si>
    <t>36.45.77</t>
  </si>
  <si>
    <t>00.45.77</t>
  </si>
  <si>
    <t>61.00.76</t>
  </si>
  <si>
    <t>Social Welfare</t>
  </si>
  <si>
    <t>Tourist Accommodation</t>
  </si>
  <si>
    <t>Promotion and Publicity</t>
  </si>
  <si>
    <t>Tourism Development Activities</t>
  </si>
  <si>
    <t>Tourist Fair &amp; Festival</t>
  </si>
  <si>
    <t>Tourist Fairs &amp; Festival</t>
  </si>
  <si>
    <t>63.00.73</t>
  </si>
  <si>
    <t>Publicity</t>
  </si>
  <si>
    <t>4011002027</t>
  </si>
  <si>
    <t>State Share for Centrally Sponsored 
Schemes and ADB</t>
  </si>
  <si>
    <t>State Share for Centrally Sponsored Schemes</t>
  </si>
  <si>
    <t>Urban Development</t>
  </si>
  <si>
    <t>Other Urban Development Schemes</t>
  </si>
  <si>
    <t>Schemes under Ministry of Urban Development and HUPA</t>
  </si>
  <si>
    <t xml:space="preserve">WATER RESOURCES AND RIVER DEVELOPMENT </t>
  </si>
  <si>
    <t>Agency charge 2500</t>
  </si>
  <si>
    <t>See page 29 of Vol IV of the Demand for Grants for 2016-17</t>
  </si>
  <si>
    <t>(a)</t>
  </si>
  <si>
    <t>(b)</t>
  </si>
  <si>
    <t>The Supplementary is required for:</t>
  </si>
  <si>
    <t>*</t>
  </si>
  <si>
    <t>Ecclesiastical</t>
  </si>
  <si>
    <t xml:space="preserve"> (c)</t>
  </si>
  <si>
    <t>(d)</t>
  </si>
  <si>
    <t>(c)</t>
  </si>
  <si>
    <t>(f)</t>
  </si>
  <si>
    <t>Matching State Share for Central Schemes.</t>
  </si>
  <si>
    <t>63.00.94</t>
  </si>
  <si>
    <t>63.00.95</t>
  </si>
  <si>
    <t>63.00.96</t>
  </si>
  <si>
    <t>World Tourism Day ( Central Share)</t>
  </si>
  <si>
    <t xml:space="preserve"> (b)</t>
  </si>
  <si>
    <t>50.81.92</t>
  </si>
  <si>
    <t>Tourist Wayside Amenity, Toilets for all age and differently abled along en-route Nathula in East Sikkim ( Central Share)</t>
  </si>
  <si>
    <t>Implementation of Schemes under Centrally Sponsored Schemes</t>
  </si>
  <si>
    <t>Culture Affairs &amp; Heritage</t>
  </si>
  <si>
    <t>63.00.97</t>
  </si>
  <si>
    <t>63.00.98</t>
  </si>
  <si>
    <t>Yoga Shivir</t>
  </si>
  <si>
    <t>Participation in Destination North East 
( Central Share)</t>
  </si>
  <si>
    <t xml:space="preserve"> (a)</t>
  </si>
  <si>
    <t xml:space="preserve"> (b) </t>
  </si>
  <si>
    <t xml:space="preserve"> (d)</t>
  </si>
  <si>
    <t xml:space="preserve"> (e)</t>
  </si>
  <si>
    <t>Organising Yoga Shivir</t>
  </si>
  <si>
    <t xml:space="preserve"> (f)</t>
  </si>
  <si>
    <t>Implementation of Externally Aided Project</t>
  </si>
  <si>
    <r>
      <t>(</t>
    </r>
    <r>
      <rPr>
        <i/>
        <sz val="10"/>
        <color theme="1"/>
        <rFont val="Rupee Foradian"/>
        <family val="2"/>
      </rPr>
      <t>`</t>
    </r>
    <r>
      <rPr>
        <i/>
        <sz val="10"/>
        <color theme="1"/>
        <rFont val="Times New Roman"/>
        <family val="1"/>
      </rPr>
      <t xml:space="preserve"> in thousand)</t>
    </r>
  </si>
  <si>
    <t>Water Resources and River Development</t>
  </si>
  <si>
    <t>The items of additional expenditure involving net cash outgo are as follows:</t>
  </si>
  <si>
    <t>(e)</t>
  </si>
  <si>
    <t>Fair, Festivals and Publicity</t>
  </si>
  <si>
    <t>(*) New Sub-head</t>
  </si>
  <si>
    <t>Capital Outlay on Flood Control Projects</t>
  </si>
  <si>
    <t>View Points at Vantage Location</t>
  </si>
  <si>
    <t>Participation in Destination North East          (State Share)</t>
  </si>
  <si>
    <t>World Tourism Day</t>
  </si>
  <si>
    <t>4012053025</t>
  </si>
  <si>
    <t>Destination North-East</t>
  </si>
  <si>
    <t>4012053024</t>
  </si>
  <si>
    <t>4011002048</t>
  </si>
  <si>
    <t>4011002049</t>
  </si>
  <si>
    <t>4011002050</t>
  </si>
  <si>
    <t>Infrastructure Development for Destinations and Circuits</t>
  </si>
  <si>
    <t>Tourist Wayside Amenity, Toilets for all age and differently abled along en-route Nathula in East Sikkim</t>
  </si>
  <si>
    <t>4030094125</t>
  </si>
  <si>
    <t>Salaries</t>
  </si>
  <si>
    <t>Wages</t>
  </si>
  <si>
    <t xml:space="preserve"> </t>
  </si>
  <si>
    <t>Other Maintenance Expenditure</t>
  </si>
  <si>
    <t>61.72.27</t>
  </si>
  <si>
    <t>Capital Outlay on Housing</t>
  </si>
  <si>
    <t>00.45.11</t>
  </si>
  <si>
    <t>00.45.13</t>
  </si>
  <si>
    <t>60.00.50</t>
  </si>
  <si>
    <t>Secretariat</t>
  </si>
  <si>
    <t>Capital Outlay on Education, Sports, Art and Culture</t>
  </si>
  <si>
    <t xml:space="preserve">Construction of Chenreji Statue </t>
  </si>
  <si>
    <t>00.00.75</t>
  </si>
  <si>
    <t>Establishment Expenses</t>
  </si>
  <si>
    <t>29.00.83</t>
  </si>
  <si>
    <t>Land Compensation</t>
  </si>
  <si>
    <t>Publications</t>
  </si>
  <si>
    <t>62.00.50</t>
  </si>
  <si>
    <t>44.00.13</t>
  </si>
  <si>
    <t>Secretariat - General Services</t>
  </si>
  <si>
    <t>00.00.71</t>
  </si>
  <si>
    <t>Hospital and Dispensaries</t>
  </si>
  <si>
    <t>62.00.02</t>
  </si>
  <si>
    <t>Grant-in-Aid</t>
  </si>
  <si>
    <t>Chief Minister's Secretariat</t>
  </si>
  <si>
    <t>General Financial Institutions</t>
  </si>
  <si>
    <t>DEMAND NO. 17</t>
  </si>
  <si>
    <t>INFORMATION AND PUBLIC RELATION</t>
  </si>
  <si>
    <t>Information and Publicity</t>
  </si>
  <si>
    <t>Advertising and Visual Publicity</t>
  </si>
  <si>
    <t>Provision for Grant of Film making</t>
  </si>
  <si>
    <t>Sikkim Herald</t>
  </si>
  <si>
    <t>Information and Public Relation</t>
  </si>
  <si>
    <t>Civil Works</t>
  </si>
  <si>
    <t>Flood Control and River Training</t>
  </si>
  <si>
    <t>Rural Housing</t>
  </si>
  <si>
    <t>DEMAND NO. 28</t>
  </si>
  <si>
    <t>PERSONNEL, ADMINISTRATIVE REFORMS, TRAINING AND PUBLIC GRIEVANCES</t>
  </si>
  <si>
    <t>DEMAND NO. 30</t>
  </si>
  <si>
    <t>POLICE</t>
  </si>
  <si>
    <t>Crime Investigation &amp; Vigilance</t>
  </si>
  <si>
    <t>Crime Investigation Branch</t>
  </si>
  <si>
    <t>PUBLIC SERVICE COMMISSION</t>
  </si>
  <si>
    <t>State Public Service Commission (Charged)</t>
  </si>
  <si>
    <t>Maintenance &amp; Repairs of Roads under East District</t>
  </si>
  <si>
    <t>Removal of Deficiencies in Existing Network</t>
  </si>
  <si>
    <t>60.47.90</t>
  </si>
  <si>
    <t>35.00.74</t>
  </si>
  <si>
    <t>Distribution of GCI Sheets to Rural Poor</t>
  </si>
  <si>
    <t>35.00.77</t>
  </si>
  <si>
    <t>House Upgradation</t>
  </si>
  <si>
    <t>Panchayati Raj</t>
  </si>
  <si>
    <t>Community Development</t>
  </si>
  <si>
    <t>Nutrition</t>
  </si>
  <si>
    <t>Distribution of Nutritious Food and Beverages</t>
  </si>
  <si>
    <t>Stadium, Gymnasium and Playgrounds</t>
  </si>
  <si>
    <t>61.00.91</t>
  </si>
  <si>
    <t>Smart Cities</t>
  </si>
  <si>
    <t>82.21.81</t>
  </si>
  <si>
    <t>Smart Cities (Central Share)</t>
  </si>
  <si>
    <t>Cultural Affairs and Heritage</t>
  </si>
  <si>
    <t>Personnel, Administrative Reforms, Training and Public Grievances</t>
  </si>
  <si>
    <t>60.00.54</t>
  </si>
  <si>
    <t>60.00.57</t>
  </si>
  <si>
    <t>See page 225 of the Demand for Grants for 2018-19</t>
  </si>
  <si>
    <t>00.45.79</t>
  </si>
  <si>
    <t>Construction of other Playgrounds</t>
  </si>
  <si>
    <t>Construction of Samaj Ghar</t>
  </si>
  <si>
    <t>Construction of Club Houses</t>
  </si>
  <si>
    <t>Construction of Crematorium</t>
  </si>
  <si>
    <t>Surrender of funds from State Sector</t>
  </si>
  <si>
    <t>xiv)</t>
  </si>
  <si>
    <t>63.00.27</t>
  </si>
  <si>
    <t>60.00.80</t>
  </si>
  <si>
    <t>Monastic School, Sanskrit Pathsala &amp; Arts School Establishment</t>
  </si>
  <si>
    <t>00.68.01</t>
  </si>
  <si>
    <t>Work Charged Establishment</t>
  </si>
  <si>
    <t>66.00.01</t>
  </si>
  <si>
    <t>66.00.11</t>
  </si>
  <si>
    <t>Education, Sports, Art and Culture</t>
  </si>
  <si>
    <t>S.T.N.M. Hospital, Gangtok</t>
  </si>
  <si>
    <t>00.45</t>
  </si>
  <si>
    <t>00.48</t>
  </si>
  <si>
    <t>67.00.31</t>
  </si>
  <si>
    <t>Rural Health Services- Allopathy</t>
  </si>
  <si>
    <t>60</t>
  </si>
  <si>
    <t>National Rural Health Mission</t>
  </si>
  <si>
    <t>State Health Society, Sikkim</t>
  </si>
  <si>
    <t>60.61.31</t>
  </si>
  <si>
    <t>Rural Health Services Allopathy</t>
  </si>
  <si>
    <t xml:space="preserve">First Supplementary </t>
  </si>
  <si>
    <t>II</t>
  </si>
  <si>
    <t>III</t>
  </si>
  <si>
    <t>(Original plus Supplementary)</t>
  </si>
  <si>
    <t>First  Supplementary</t>
  </si>
  <si>
    <t>(Original plus  Supplementary)</t>
  </si>
  <si>
    <t>First Supplementary</t>
  </si>
  <si>
    <t>Horticulture and Vegetable Crops</t>
  </si>
  <si>
    <t>Progeny Orchards</t>
  </si>
  <si>
    <t>Machinery &amp; Equipments</t>
  </si>
  <si>
    <t>Loans for Other General Economic Services</t>
  </si>
  <si>
    <t>19.00.83</t>
  </si>
  <si>
    <t>60.47.76</t>
  </si>
  <si>
    <t>60.48.76</t>
  </si>
  <si>
    <t>Civil and Session Courts</t>
  </si>
  <si>
    <t>District and Session Court, South (Namchi)</t>
  </si>
  <si>
    <t>62.00.73</t>
  </si>
  <si>
    <t>Skill Development Mission</t>
  </si>
  <si>
    <t>Strengthening of Enforcement Capabilities for Combating Illicit Traffic in Narcotic Drugs &amp; Psychotropic Substance (Central Share)</t>
  </si>
  <si>
    <t>63.83.52</t>
  </si>
  <si>
    <t>District Police</t>
  </si>
  <si>
    <t>00.45.51</t>
  </si>
  <si>
    <t>Modernisation of Police Force</t>
  </si>
  <si>
    <t>National Scheme for Modernisation of Police and other forces</t>
  </si>
  <si>
    <t>Criminal Tracking Network and Systems (Central Share)</t>
  </si>
  <si>
    <t>60.83.02</t>
  </si>
  <si>
    <t>60.84.02</t>
  </si>
  <si>
    <t>60.81.02</t>
  </si>
  <si>
    <t>60.82.02</t>
  </si>
  <si>
    <t>47.80.53</t>
  </si>
  <si>
    <t>60.46.76</t>
  </si>
  <si>
    <t>Transfer to Reserve Fund/Deposit Accounts</t>
  </si>
  <si>
    <t>Transfer to Road Fund</t>
  </si>
  <si>
    <t>Surface Strengthening CRF (Central Share)</t>
  </si>
  <si>
    <t>60.45.91</t>
  </si>
  <si>
    <t>External Aided Project</t>
  </si>
  <si>
    <t>60.45.94</t>
  </si>
  <si>
    <t>Upgradation of Sangkhola-Sumin Road (NEC)</t>
  </si>
  <si>
    <t>60.46.96</t>
  </si>
  <si>
    <t>Improvement of Reshi-Legship to Bermiok Road (NEC)</t>
  </si>
  <si>
    <t>Surface Strengthening CRF ( Central Share)</t>
  </si>
  <si>
    <t>60.48.71</t>
  </si>
  <si>
    <t>60.48.97</t>
  </si>
  <si>
    <t>Construction, Widening and Carpeting of Pabong - Simchuthang - Yangyang Road (NEC)</t>
  </si>
  <si>
    <t>35.00.81</t>
  </si>
  <si>
    <t>Distribution of Pressure Cookers</t>
  </si>
  <si>
    <t>Maintenance &amp; Repairs of Rural Roads and Bridges under East District</t>
  </si>
  <si>
    <t>Maintenance &amp; Repairs of Rural Roads and Bridges under West District</t>
  </si>
  <si>
    <t>Maintenance &amp; Repairs of Rural Roads and Bridges under North District</t>
  </si>
  <si>
    <t>Maintenance &amp; Repairs of Rural Roads and Bridges under South District</t>
  </si>
  <si>
    <t>36.46.77</t>
  </si>
  <si>
    <t>Water Supply Scheme at Rabdentse in West Sikkim (NLCPR)</t>
  </si>
  <si>
    <t>00.45.80</t>
  </si>
  <si>
    <t>Capital Outlay on Other Rural Development  Programme</t>
  </si>
  <si>
    <t>Child Welfare</t>
  </si>
  <si>
    <t>Other Child Welfare Programme</t>
  </si>
  <si>
    <t>Grant-in-Aid to State Commission for Protection of Rights of Children</t>
  </si>
  <si>
    <t>Special Nutritions Programmes</t>
  </si>
  <si>
    <t>Capital Outlay on Welfare of Scheduled Castes, Scheduled  Tribes &amp; Other Backward Classes</t>
  </si>
  <si>
    <t xml:space="preserve">First Supplemetary </t>
  </si>
  <si>
    <t xml:space="preserve">Voted </t>
  </si>
  <si>
    <t>Sports &amp; Stadia</t>
  </si>
  <si>
    <t>00.45.76</t>
  </si>
  <si>
    <t>Parking Place</t>
  </si>
  <si>
    <t>80.190</t>
  </si>
  <si>
    <t>Investment in Public sector and other understanding</t>
  </si>
  <si>
    <t>Investment in SABCCO</t>
  </si>
  <si>
    <t>Investment</t>
  </si>
  <si>
    <t>Setting up of National Nutrition Mission (Central Share)</t>
  </si>
  <si>
    <t>Fund receipt form GoI as Equity to SABCCO for 2018-19</t>
  </si>
  <si>
    <t>00.101</t>
  </si>
  <si>
    <t>Loan for STCS</t>
  </si>
  <si>
    <t>Repayment of loan Contracted by STCS</t>
  </si>
  <si>
    <t xml:space="preserve">M.H. </t>
  </si>
  <si>
    <t>Double laning of Sichey - Ranka Road (11km) (NLCPR)</t>
  </si>
  <si>
    <t>Welfare of Scheduled Caste, Scheduled Tribes &amp;  Other Backward Classes</t>
  </si>
  <si>
    <t>Welfare Board</t>
  </si>
  <si>
    <t>Purchase of new vehicle.</t>
  </si>
  <si>
    <t>36.48.76</t>
  </si>
  <si>
    <t>Construction of Footpath</t>
  </si>
  <si>
    <t>Construction of CC footpath at Sokpey Village, South Sikkim.</t>
  </si>
  <si>
    <t>61.45.75</t>
  </si>
  <si>
    <t>Multilayer Parking (State Share)</t>
  </si>
  <si>
    <t>National Health Mission -State Share</t>
  </si>
  <si>
    <t>63.00.70</t>
  </si>
  <si>
    <t>Winter Carnival</t>
  </si>
  <si>
    <t>The Supplementary is required for:-</t>
  </si>
  <si>
    <t>The Supplementary is required for replacement of mist chamber parts of Cymbidium Development Centre at Rumtek.</t>
  </si>
  <si>
    <t>The supplementary is required for implementation of various works under the scheme: Flood Control and River Training</t>
  </si>
  <si>
    <t>The Supplementary is required for;-</t>
  </si>
  <si>
    <t>Construction of 11 KV, 3 PH Heavy duty transmission Line from Rabong to Borong via Deorali and Construction of Control room at Ralang and Construction of 11 KV 3 PH heavy duty transmission line from Rabong to Nambong vis Jarong-(State Share NEC) Rs. 84.85 lakh</t>
  </si>
  <si>
    <t>Other Charges (ePrision- Central Share)</t>
  </si>
  <si>
    <t>Implementation of Central Scheme: ePrisons</t>
  </si>
  <si>
    <t>Publication of books</t>
  </si>
  <si>
    <t>Documentary films</t>
  </si>
  <si>
    <t>Welfare of Aged, Infirm &amp; Destitute</t>
  </si>
  <si>
    <t>Senior Citizen Welfare Board</t>
  </si>
  <si>
    <t>Students Welfare Board</t>
  </si>
  <si>
    <t>72.00.31</t>
  </si>
  <si>
    <t>Capital Outlay on Social Security and Welfare</t>
  </si>
  <si>
    <t xml:space="preserve">Construction </t>
  </si>
  <si>
    <t>39.66.56</t>
  </si>
  <si>
    <t>Construction of Senior Citizen Bhawan</t>
  </si>
  <si>
    <t>70.48.94</t>
  </si>
  <si>
    <t>Upkeep of Town</t>
  </si>
  <si>
    <t>State Capital Development (Gangtok)</t>
  </si>
  <si>
    <t>62.44.85</t>
  </si>
  <si>
    <t>Urban Transport Ropeway project (Feasibility Study) (Central Share)</t>
  </si>
  <si>
    <t>Chatt Puja Worship Place</t>
  </si>
  <si>
    <t xml:space="preserve">Chatt Puja Worship Center at Rhenock </t>
  </si>
  <si>
    <t>Chatt Puja Worship Center at Ghurpisey Khola, South Sikkim</t>
  </si>
  <si>
    <t>00.48.80</t>
  </si>
  <si>
    <t>Information &amp; Public Relation</t>
  </si>
  <si>
    <t>Intensive Training Programme-Training for All (Central Share)</t>
  </si>
  <si>
    <t>SECOND SUPPLEMENTARY DEMANDS FOR GRANTS  2018-19</t>
  </si>
  <si>
    <t>Funding of the Second  Supplementary Demands for Grants 2018-19</t>
  </si>
  <si>
    <t>Note:</t>
  </si>
  <si>
    <t>The estimate also does not include the recoveries shown below which are adjusted in accounts as reduction of expenditure by debit to  :-</t>
  </si>
  <si>
    <t>Capital Outlay on Roads &amp; Bridges, 04-901-Deduct amount met from Central Road Fund</t>
  </si>
  <si>
    <t>Chief Minister Rural Housing Mission Phase I (State Share)</t>
  </si>
  <si>
    <t xml:space="preserve">* </t>
  </si>
  <si>
    <t>New Head</t>
  </si>
  <si>
    <t>50.81.95</t>
  </si>
  <si>
    <t>Tourist Wayside Amenity, Toilets for all age and differently abled along en-route Nathula in East Sikkim (NLCPR)</t>
  </si>
  <si>
    <t>Implementation of Central Scheme</t>
  </si>
  <si>
    <t>The supplementary is required for:-</t>
  </si>
  <si>
    <t>Receipt from Ministry of Finance, GOI</t>
  </si>
  <si>
    <t>Upkeep of Shrines, Temples, etc.</t>
  </si>
  <si>
    <t>The Supplementary is required for payment of revised salaries of 115 monastic teachers</t>
  </si>
  <si>
    <t>Grant-in-aid to Sikkim State University</t>
  </si>
  <si>
    <t>IV</t>
  </si>
  <si>
    <t>Employing manpower of different category for the upcoming 1000 bedded hospital.</t>
  </si>
  <si>
    <t>See page 129 of the Demand for Grants for 2018-19 and page 26 of First Supplementary Demand for 
Grants 2018-19</t>
  </si>
  <si>
    <t xml:space="preserve">See page 141 of the Demand for Grants for 2018-19 </t>
  </si>
  <si>
    <t>See page 146 of the Demand for Grants for 2018-19 and page 31 of First Supplementary Demand for 
Grants 2018-19</t>
  </si>
  <si>
    <t>See page 152 of the Demand for Grants for 2018-19 and page 32 of First Supplementary Demand for 
Grants 2018-19</t>
  </si>
  <si>
    <t>See page 180 of the Demand for Grants for 2018-19 and page 40 of First Supplementary Demand for 
Grants 2018-19</t>
  </si>
  <si>
    <t>See page 185 of the Demand for Grants for 2018-19 and page 42 of First Supplementary Demand for 
Grants 2018-19</t>
  </si>
  <si>
    <t>Modernisation of Police Force 
(Central Share)</t>
  </si>
  <si>
    <t>See page 195 of the Demand for Grants for 2018-19 and page 44 of First Supplementary Demand for 
Grants 2018-19</t>
  </si>
  <si>
    <t>The supplementary is required for conducting recruitment examination of ADO, WDO, SI (Excise), Dental Surgeons, Asst. Professor (Science), Zoo Conservator, Programmer, B.Ed &amp; DIET College Principals, Photographers, Legal Officers, FSOs etc.</t>
  </si>
  <si>
    <t>See page 217 of the Demand for Grants for 2018-19 and page 48 of First Supplementary Demand for 
Grants 2018-19</t>
  </si>
  <si>
    <t>See page 226 of the Demand for Grants for 2018-19 and page 49 of First Supplementary Demand for 
Grants 2018-19</t>
  </si>
  <si>
    <t>Payment of maintenance works- reimbursed from GOI</t>
  </si>
  <si>
    <t>Construction &amp; upgradation of Namthang to Kateng Road</t>
  </si>
  <si>
    <t>See page 238 of the Demand for Grants for 2018-19 and page 53 of First Supplementary Demand for 
Grants 2018-19</t>
  </si>
  <si>
    <t>Inculdes crematorium shed at Rangpo Khola near Rorathang Bazar (Rs. 10.00 lakh)</t>
  </si>
  <si>
    <t>See page 260 of the Demand for Grants for 2018-19 and page 57 of First Supplementary Demand for 
Grants 2018-19</t>
  </si>
  <si>
    <t>See page 280 of the Demand for Grants for 2018-19 and page 59 of First Supplementary Demand for 
Grants 2018-19</t>
  </si>
  <si>
    <t>See page 283 of the Demand for Grants for 2018-19 and page 61 of First Supplementary Demand for 
Grants 2018-19</t>
  </si>
  <si>
    <t>See page 294 of the Demand for Grants for 2018-19 and page 63 of First Supplementary Demand for 
Grants 2018-19</t>
  </si>
  <si>
    <r>
      <t xml:space="preserve">        Subject :</t>
    </r>
    <r>
      <rPr>
        <b/>
        <u/>
        <sz val="11"/>
        <rFont val="Times New Roman"/>
        <family val="1"/>
      </rPr>
      <t>Second Batch of Supplementary Demands for Grants, 2018-19</t>
    </r>
    <r>
      <rPr>
        <sz val="11"/>
        <rFont val="Times New Roman"/>
        <family val="1"/>
      </rPr>
      <t xml:space="preserve">
                    The second  batch of Supplementary Demands for Grants for 2018-19 includes 20  grants and appropriations.  Approval of the Legislative Assembly is sought to authorise gross additional expenditure of  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 xml:space="preserve">27992.95 lakh comprising of </t>
    </r>
    <r>
      <rPr>
        <sz val="11"/>
        <rFont val="Rupee Foradian"/>
        <family val="2"/>
      </rPr>
      <t>`</t>
    </r>
    <r>
      <rPr>
        <sz val="11"/>
        <rFont val="Times New Roman"/>
        <family val="1"/>
      </rPr>
      <t xml:space="preserve"> 20121.89 lakh on Revenue Account and </t>
    </r>
    <r>
      <rPr>
        <sz val="11"/>
        <rFont val="Rupee Foradian"/>
        <family val="2"/>
      </rPr>
      <t xml:space="preserve"> `</t>
    </r>
    <r>
      <rPr>
        <sz val="11"/>
        <rFont val="Times New Roman"/>
        <family val="1"/>
      </rPr>
      <t xml:space="preserve"> 7871.06 lakh on Capital Account. Of this, the proposals involving net cash outgo aggregates to </t>
    </r>
    <r>
      <rPr>
        <sz val="11"/>
        <rFont val="Rupee Foradian"/>
        <family val="2"/>
      </rPr>
      <t xml:space="preserve">` </t>
    </r>
    <r>
      <rPr>
        <sz val="11"/>
        <rFont val="Times New Roman"/>
        <family val="1"/>
      </rPr>
      <t xml:space="preserve">26934.40 lakh. </t>
    </r>
  </si>
  <si>
    <t>Social Justice, Empowerment and Welfare</t>
  </si>
  <si>
    <t>The supplementary is required for inauguration of Chenreji Statue (as it pertains to inauguration of capital asset).</t>
  </si>
  <si>
    <t>See page 39 of the Demand for Grants for 2018-19 and page 5 of First Supplementary Demand for
Grants 2018-19</t>
  </si>
  <si>
    <t>See page 42 of the Demand for Grants for 2018-19 and page 7 of First Supplementary Demand for
 Grants 2018-19</t>
  </si>
  <si>
    <t>See page 44 of the Demand for Grants for 2018-19 and page 8 of First Supplementary Demand for 
Grants 2018-19</t>
  </si>
  <si>
    <t>Purchase of lab chemicals</t>
  </si>
  <si>
    <t>Construction of Multi-purpose Hall cum two roomed school building at Singithang Primary School, South Sikkim</t>
  </si>
  <si>
    <t>See page 107 of the Demand for Grants for 2018-19 and page 19 of First Supplementary Demand for 
Grants 2018-19</t>
  </si>
  <si>
    <t>Interest payment on account of loan contracted by Health Department</t>
  </si>
  <si>
    <t>See page 123 of the Demand for Grants for 2018-19 and page 23 of First Supplementary Demand for
 Grants 2018-19</t>
  </si>
  <si>
    <t xml:space="preserve">00.00.50 </t>
  </si>
  <si>
    <t>For purchase of Computer &amp; peripherals for CMO</t>
  </si>
  <si>
    <t>I</t>
  </si>
  <si>
    <t>The supplementary is required for implementation of Central Scheme</t>
  </si>
  <si>
    <t>The supplementary is required for State Share of NLCPR Schemes</t>
  </si>
  <si>
    <t>Payment of wages against surrender from salaries (this will not entail any net outgo)</t>
  </si>
  <si>
    <t>Fund receipt from GoI for implementation of National Nutrition Mission in all the districts of Sikkim</t>
  </si>
  <si>
    <t>Land Compensation for Development of Tourist Infrastructure for Kailash Mansarovar Yatra in Sikkim</t>
  </si>
  <si>
    <t>Sikkim Winter Carnival 2017-18 (NEC)</t>
  </si>
  <si>
    <t xml:space="preserve"> The State Share of SPA Scheme: Multi Layer Car Parking at Deorali </t>
  </si>
  <si>
    <t>Upgradation &amp; Modernization of power distribution network of Namchi &amp; its surrounding areas with high voltage distribution system (HVDS) (State Share NLCPR)  Rs. 185.60 lakh, and
Modernization &amp; Beautification of Rabongla and Sosing Bazars alongwith addition of 66/11, 1*5 MVA SS at Rabongla- (State Share NLCPR) (Rs. 184.00 lakh)</t>
  </si>
  <si>
    <t>Surface Strengthening (CRF)</t>
  </si>
  <si>
    <t>Non Lapsable Pool of Central Resources (NLCPR)</t>
  </si>
  <si>
    <t>State Share NLCPR for the Schemes: Rangit River at Kitchudumra, Namchi Sikip in South (PSC Girder Bridge 70 m length)- Rs. 53.68 lakh, Construction of Road from Latuk Thek to Rolep 5 km including 1 No bridge over Rangpo Khola to KM 1st CH 10- Rs. 34.24 lakh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</si>
</sst>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\ _k_r_-;\-* #,##0.00\ _k_r_-;_-* &quot;-&quot;??\ _k_r_-;_-@_-"/>
    <numFmt numFmtId="166" formatCode="0_)"/>
    <numFmt numFmtId="167" formatCode="0#"/>
    <numFmt numFmtId="168" formatCode="0##"/>
    <numFmt numFmtId="169" formatCode="##"/>
    <numFmt numFmtId="170" formatCode="0000##"/>
    <numFmt numFmtId="171" formatCode="00000#"/>
    <numFmt numFmtId="172" formatCode="00.00#"/>
    <numFmt numFmtId="173" formatCode="00.###"/>
    <numFmt numFmtId="174" formatCode="00.000"/>
    <numFmt numFmtId="175" formatCode="0#.#00"/>
    <numFmt numFmtId="176" formatCode="0#.000"/>
    <numFmt numFmtId="177" formatCode="0;[Red]0"/>
    <numFmt numFmtId="178" formatCode="00"/>
    <numFmt numFmtId="179" formatCode="_(* #,##0_);_(* \(#,##0\);_(* &quot;-&quot;??_);_(@_)"/>
    <numFmt numFmtId="180" formatCode="00#"/>
    <numFmt numFmtId="181" formatCode="00.#0"/>
    <numFmt numFmtId="182" formatCode="00.##"/>
    <numFmt numFmtId="183" formatCode="0#.00#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Rupee Foradian"/>
      <family val="2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1"/>
      <name val="Rupee Foradian"/>
      <family val="2"/>
    </font>
    <font>
      <sz val="10"/>
      <name val="Arial"/>
      <family val="2"/>
    </font>
    <font>
      <sz val="10"/>
      <name val="Arial"/>
      <family val="2"/>
    </font>
    <font>
      <b/>
      <u/>
      <sz val="11"/>
      <name val="Times New Roman"/>
      <family val="1"/>
    </font>
    <font>
      <sz val="10"/>
      <name val="Arial"/>
      <family val="2"/>
    </font>
    <font>
      <sz val="11"/>
      <name val="Rupee Foradian"/>
      <family val="2"/>
    </font>
    <font>
      <sz val="11"/>
      <name val="Arial"/>
      <family val="2"/>
    </font>
    <font>
      <sz val="8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i/>
      <sz val="10.5"/>
      <name val="Rupee Foradi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7030A0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i/>
      <sz val="9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sz val="10"/>
      <color theme="1"/>
      <name val="Rupee Foradian"/>
      <family val="2"/>
    </font>
    <font>
      <sz val="10"/>
      <name val="Courier"/>
      <family val="3"/>
    </font>
    <font>
      <sz val="10"/>
      <color rgb="FFFF00FF"/>
      <name val="Times New Roman"/>
      <family val="1"/>
    </font>
    <font>
      <sz val="9"/>
      <name val="Arial"/>
      <family val="2"/>
    </font>
    <font>
      <i/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7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Alignment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16" fillId="0" borderId="0"/>
    <xf numFmtId="166" fontId="16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7" fillId="0" borderId="0"/>
    <xf numFmtId="43" fontId="16" fillId="0" borderId="0"/>
  </cellStyleXfs>
  <cellXfs count="1260">
    <xf numFmtId="0" fontId="0" fillId="0" borderId="0" xfId="0"/>
    <xf numFmtId="0" fontId="23" fillId="0" borderId="0" xfId="51" applyFont="1" applyFill="1" applyProtection="1"/>
    <xf numFmtId="0" fontId="23" fillId="0" borderId="0" xfId="51" applyFont="1" applyFill="1" applyBorder="1" applyAlignment="1" applyProtection="1">
      <alignment horizontal="left" vertical="top" wrapText="1"/>
    </xf>
    <xf numFmtId="0" fontId="23" fillId="0" borderId="0" xfId="51" applyFont="1" applyFill="1" applyBorder="1" applyAlignment="1" applyProtection="1">
      <alignment horizontal="right" vertical="top" wrapText="1"/>
    </xf>
    <xf numFmtId="0" fontId="23" fillId="0" borderId="0" xfId="50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Alignment="1">
      <alignment wrapText="1"/>
    </xf>
    <xf numFmtId="0" fontId="23" fillId="0" borderId="0" xfId="46" applyFont="1" applyFill="1"/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center"/>
    </xf>
    <xf numFmtId="0" fontId="23" fillId="0" borderId="0" xfId="44" applyFont="1" applyFill="1"/>
    <xf numFmtId="0" fontId="23" fillId="0" borderId="0" xfId="44" applyNumberFormat="1" applyFont="1" applyFill="1"/>
    <xf numFmtId="0" fontId="23" fillId="0" borderId="0" xfId="48" applyFont="1" applyFill="1" applyBorder="1" applyAlignment="1">
      <alignment horizontal="left" vertical="top" wrapText="1"/>
    </xf>
    <xf numFmtId="0" fontId="23" fillId="0" borderId="0" xfId="48" applyFont="1" applyFill="1" applyBorder="1" applyAlignment="1">
      <alignment horizontal="right" vertical="top" wrapText="1"/>
    </xf>
    <xf numFmtId="0" fontId="22" fillId="0" borderId="0" xfId="48" applyFont="1" applyFill="1" applyBorder="1" applyAlignment="1" applyProtection="1">
      <alignment horizontal="left" vertical="top" wrapText="1"/>
    </xf>
    <xf numFmtId="0" fontId="23" fillId="0" borderId="0" xfId="48" applyNumberFormat="1" applyFont="1" applyFill="1"/>
    <xf numFmtId="0" fontId="23" fillId="0" borderId="0" xfId="48" applyNumberFormat="1" applyFont="1" applyFill="1" applyAlignment="1">
      <alignment horizontal="right"/>
    </xf>
    <xf numFmtId="0" fontId="23" fillId="0" borderId="0" xfId="48" applyNumberFormat="1" applyFont="1" applyFill="1" applyBorder="1" applyAlignment="1">
      <alignment horizontal="right"/>
    </xf>
    <xf numFmtId="0" fontId="22" fillId="0" borderId="0" xfId="48" applyFont="1" applyFill="1" applyBorder="1" applyAlignment="1">
      <alignment horizontal="right" vertical="top" wrapText="1"/>
    </xf>
    <xf numFmtId="0" fontId="22" fillId="0" borderId="0" xfId="48" applyFont="1" applyFill="1" applyBorder="1" applyAlignment="1">
      <alignment vertical="top" wrapText="1"/>
    </xf>
    <xf numFmtId="167" fontId="23" fillId="0" borderId="0" xfId="48" applyNumberFormat="1" applyFont="1" applyFill="1" applyBorder="1" applyAlignment="1">
      <alignment horizontal="right" vertical="top" wrapText="1"/>
    </xf>
    <xf numFmtId="0" fontId="23" fillId="0" borderId="0" xfId="48" applyFont="1" applyFill="1" applyBorder="1" applyAlignment="1" applyProtection="1">
      <alignment vertical="top" wrapText="1"/>
    </xf>
    <xf numFmtId="0" fontId="23" fillId="0" borderId="0" xfId="48" applyFont="1" applyFill="1" applyBorder="1" applyAlignment="1" applyProtection="1">
      <alignment horizontal="left" vertical="top" wrapText="1"/>
    </xf>
    <xf numFmtId="0" fontId="23" fillId="0" borderId="0" xfId="48" applyNumberFormat="1" applyFont="1" applyFill="1" applyBorder="1" applyAlignment="1" applyProtection="1">
      <alignment horizontal="right"/>
    </xf>
    <xf numFmtId="176" fontId="22" fillId="0" borderId="0" xfId="48" applyNumberFormat="1" applyFont="1" applyFill="1" applyBorder="1" applyAlignment="1">
      <alignment horizontal="right" vertical="top" wrapText="1"/>
    </xf>
    <xf numFmtId="49" fontId="23" fillId="0" borderId="0" xfId="48" applyNumberFormat="1" applyFont="1" applyFill="1" applyBorder="1" applyAlignment="1">
      <alignment horizontal="right" vertical="top" wrapText="1"/>
    </xf>
    <xf numFmtId="0" fontId="23" fillId="0" borderId="10" xfId="48" applyFont="1" applyFill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3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13" xfId="0" applyFont="1" applyFill="1" applyBorder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23" fillId="0" borderId="0" xfId="46" applyFont="1" applyFill="1" applyAlignment="1">
      <alignment horizontal="center" vertical="top"/>
    </xf>
    <xf numFmtId="0" fontId="23" fillId="0" borderId="0" xfId="46" applyFont="1" applyFill="1" applyAlignment="1">
      <alignment horizontal="left" vertical="top" wrapText="1"/>
    </xf>
    <xf numFmtId="0" fontId="23" fillId="0" borderId="0" xfId="44" applyNumberFormat="1" applyFont="1" applyFill="1" applyBorder="1" applyAlignment="1" applyProtection="1">
      <alignment horizontal="right"/>
    </xf>
    <xf numFmtId="171" fontId="23" fillId="0" borderId="0" xfId="44" applyNumberFormat="1" applyFont="1" applyFill="1" applyBorder="1" applyAlignment="1">
      <alignment horizontal="right" vertical="top" wrapText="1"/>
    </xf>
    <xf numFmtId="0" fontId="23" fillId="0" borderId="0" xfId="44" applyFont="1" applyFill="1" applyAlignment="1">
      <alignment horizontal="right" vertical="top" wrapText="1"/>
    </xf>
    <xf numFmtId="0" fontId="23" fillId="0" borderId="0" xfId="44" applyNumberFormat="1" applyFont="1" applyFill="1" applyBorder="1" applyAlignment="1" applyProtection="1">
      <alignment horizontal="right" wrapText="1"/>
    </xf>
    <xf numFmtId="0" fontId="23" fillId="0" borderId="10" xfId="44" applyNumberFormat="1" applyFont="1" applyFill="1" applyBorder="1" applyAlignment="1" applyProtection="1">
      <alignment horizontal="right" wrapText="1"/>
    </xf>
    <xf numFmtId="0" fontId="23" fillId="0" borderId="0" xfId="44" applyFont="1" applyFill="1" applyBorder="1" applyAlignment="1">
      <alignment horizontal="right" vertical="top" wrapText="1"/>
    </xf>
    <xf numFmtId="0" fontId="22" fillId="0" borderId="0" xfId="44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3" fillId="0" borderId="0" xfId="44" applyNumberFormat="1" applyFont="1" applyFill="1" applyBorder="1"/>
    <xf numFmtId="0" fontId="22" fillId="0" borderId="0" xfId="44" applyFont="1" applyFill="1" applyAlignment="1" applyProtection="1">
      <alignment horizontal="left" vertical="top" wrapText="1"/>
    </xf>
    <xf numFmtId="0" fontId="22" fillId="0" borderId="11" xfId="44" applyFont="1" applyFill="1" applyBorder="1" applyAlignment="1" applyProtection="1">
      <alignment horizontal="left" vertical="top" wrapText="1"/>
    </xf>
    <xf numFmtId="167" fontId="23" fillId="0" borderId="0" xfId="44" applyNumberFormat="1" applyFont="1" applyFill="1" applyBorder="1" applyAlignment="1">
      <alignment horizontal="right" vertical="top" wrapText="1"/>
    </xf>
    <xf numFmtId="0" fontId="23" fillId="0" borderId="10" xfId="44" applyFont="1" applyFill="1" applyBorder="1" applyAlignment="1">
      <alignment horizontal="left" vertical="top" wrapText="1"/>
    </xf>
    <xf numFmtId="0" fontId="23" fillId="0" borderId="10" xfId="44" applyFont="1" applyFill="1" applyBorder="1" applyAlignment="1">
      <alignment horizontal="right" vertical="top" wrapText="1"/>
    </xf>
    <xf numFmtId="0" fontId="22" fillId="0" borderId="10" xfId="44" applyFont="1" applyFill="1" applyBorder="1" applyAlignment="1" applyProtection="1">
      <alignment horizontal="left" vertical="top" wrapText="1"/>
    </xf>
    <xf numFmtId="0" fontId="22" fillId="0" borderId="0" xfId="44" applyFont="1" applyFill="1" applyBorder="1" applyAlignment="1">
      <alignment vertical="top" wrapText="1"/>
    </xf>
    <xf numFmtId="0" fontId="23" fillId="0" borderId="0" xfId="44" applyFont="1" applyFill="1" applyBorder="1"/>
    <xf numFmtId="0" fontId="23" fillId="0" borderId="0" xfId="52" applyFont="1" applyFill="1"/>
    <xf numFmtId="0" fontId="32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wrapText="1"/>
    </xf>
    <xf numFmtId="172" fontId="22" fillId="0" borderId="0" xfId="44" applyNumberFormat="1" applyFont="1" applyFill="1" applyBorder="1" applyAlignment="1">
      <alignment horizontal="right" vertical="top" wrapText="1"/>
    </xf>
    <xf numFmtId="0" fontId="23" fillId="0" borderId="0" xfId="44" applyFont="1" applyFill="1" applyAlignment="1">
      <alignment horizontal="left" vertical="top" wrapText="1"/>
    </xf>
    <xf numFmtId="0" fontId="23" fillId="0" borderId="0" xfId="44" applyFont="1" applyFill="1" applyBorder="1" applyAlignment="1">
      <alignment horizontal="right"/>
    </xf>
    <xf numFmtId="0" fontId="22" fillId="0" borderId="0" xfId="0" applyFont="1" applyFill="1" applyBorder="1" applyAlignment="1">
      <alignment wrapText="1"/>
    </xf>
    <xf numFmtId="0" fontId="23" fillId="0" borderId="0" xfId="49" applyFont="1" applyFill="1"/>
    <xf numFmtId="49" fontId="23" fillId="0" borderId="0" xfId="49" applyNumberFormat="1" applyFont="1" applyFill="1" applyAlignment="1">
      <alignment horizontal="center"/>
    </xf>
    <xf numFmtId="0" fontId="23" fillId="0" borderId="0" xfId="49" applyFont="1" applyFill="1" applyBorder="1" applyAlignment="1">
      <alignment horizontal="right" vertical="top" wrapText="1"/>
    </xf>
    <xf numFmtId="0" fontId="23" fillId="0" borderId="0" xfId="49" applyFont="1" applyFill="1" applyAlignment="1">
      <alignment horizontal="left"/>
    </xf>
    <xf numFmtId="0" fontId="22" fillId="0" borderId="0" xfId="49" applyFont="1" applyFill="1" applyBorder="1" applyAlignment="1">
      <alignment horizontal="right" vertical="top" wrapText="1"/>
    </xf>
    <xf numFmtId="0" fontId="22" fillId="0" borderId="0" xfId="49" applyFont="1" applyFill="1" applyBorder="1" applyAlignment="1" applyProtection="1">
      <alignment horizontal="left" vertical="top" wrapText="1"/>
    </xf>
    <xf numFmtId="0" fontId="23" fillId="0" borderId="0" xfId="49" applyNumberFormat="1" applyFont="1" applyFill="1" applyBorder="1" applyAlignment="1">
      <alignment horizontal="right" vertical="top" wrapText="1"/>
    </xf>
    <xf numFmtId="0" fontId="23" fillId="0" borderId="11" xfId="49" applyFont="1" applyFill="1" applyBorder="1" applyAlignment="1">
      <alignment horizontal="left" vertical="top" wrapText="1"/>
    </xf>
    <xf numFmtId="0" fontId="23" fillId="0" borderId="0" xfId="49" applyFont="1" applyFill="1" applyBorder="1" applyAlignment="1">
      <alignment vertical="top" wrapText="1"/>
    </xf>
    <xf numFmtId="0" fontId="23" fillId="0" borderId="0" xfId="49" applyNumberFormat="1" applyFont="1" applyFill="1"/>
    <xf numFmtId="0" fontId="22" fillId="0" borderId="11" xfId="49" applyFont="1" applyFill="1" applyBorder="1" applyAlignment="1" applyProtection="1">
      <alignment horizontal="left" vertical="top" wrapText="1"/>
    </xf>
    <xf numFmtId="0" fontId="23" fillId="0" borderId="0" xfId="49" applyFont="1" applyFill="1" applyAlignment="1">
      <alignment horizontal="right" vertical="top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49" applyFont="1" applyFill="1" applyAlignment="1"/>
    <xf numFmtId="0" fontId="23" fillId="0" borderId="10" xfId="49" applyFont="1" applyFill="1" applyBorder="1" applyAlignment="1">
      <alignment horizontal="left" vertical="top" wrapText="1"/>
    </xf>
    <xf numFmtId="0" fontId="22" fillId="0" borderId="10" xfId="49" applyFont="1" applyFill="1" applyBorder="1" applyAlignment="1" applyProtection="1">
      <alignment horizontal="left" vertical="top" wrapText="1"/>
    </xf>
    <xf numFmtId="0" fontId="23" fillId="0" borderId="0" xfId="49" applyFont="1" applyFill="1" applyBorder="1"/>
    <xf numFmtId="0" fontId="22" fillId="0" borderId="11" xfId="49" applyFont="1" applyFill="1" applyBorder="1" applyAlignment="1">
      <alignment horizontal="right" vertical="top" wrapText="1"/>
    </xf>
    <xf numFmtId="0" fontId="23" fillId="0" borderId="0" xfId="49" applyNumberFormat="1" applyFont="1" applyFill="1" applyAlignment="1"/>
    <xf numFmtId="0" fontId="23" fillId="0" borderId="11" xfId="51" applyFont="1" applyFill="1" applyBorder="1" applyAlignment="1" applyProtection="1">
      <alignment vertical="top"/>
    </xf>
    <xf numFmtId="49" fontId="23" fillId="0" borderId="11" xfId="51" applyNumberFormat="1" applyFont="1" applyFill="1" applyBorder="1" applyAlignment="1" applyProtection="1">
      <alignment horizontal="center" vertical="top"/>
    </xf>
    <xf numFmtId="0" fontId="23" fillId="0" borderId="11" xfId="51" applyFont="1" applyFill="1" applyBorder="1" applyAlignment="1" applyProtection="1"/>
    <xf numFmtId="0" fontId="23" fillId="0" borderId="0" xfId="49" applyNumberFormat="1" applyFont="1" applyFill="1" applyBorder="1" applyAlignment="1" applyProtection="1">
      <alignment horizontal="right" wrapText="1"/>
    </xf>
    <xf numFmtId="167" fontId="23" fillId="0" borderId="0" xfId="49" applyNumberFormat="1" applyFont="1" applyFill="1" applyBorder="1" applyAlignment="1">
      <alignment horizontal="right" vertical="top" wrapText="1"/>
    </xf>
    <xf numFmtId="174" fontId="22" fillId="0" borderId="0" xfId="49" applyNumberFormat="1" applyFont="1" applyFill="1" applyBorder="1" applyAlignment="1">
      <alignment horizontal="right" vertical="top" wrapText="1"/>
    </xf>
    <xf numFmtId="0" fontId="23" fillId="0" borderId="0" xfId="49" applyNumberFormat="1" applyFont="1" applyFill="1" applyBorder="1"/>
    <xf numFmtId="174" fontId="23" fillId="0" borderId="0" xfId="49" applyNumberFormat="1" applyFont="1" applyFill="1" applyBorder="1" applyAlignment="1">
      <alignment horizontal="right" vertical="top" wrapText="1"/>
    </xf>
    <xf numFmtId="0" fontId="23" fillId="0" borderId="10" xfId="49" applyFont="1" applyFill="1" applyBorder="1" applyAlignment="1">
      <alignment horizontal="right" vertical="top" wrapText="1"/>
    </xf>
    <xf numFmtId="171" fontId="23" fillId="0" borderId="0" xfId="49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Alignment="1" applyProtection="1">
      <alignment vertical="top" wrapText="1"/>
    </xf>
    <xf numFmtId="0" fontId="23" fillId="0" borderId="0" xfId="49" applyFont="1" applyFill="1" applyAlignment="1">
      <alignment horizontal="left" vertical="top"/>
    </xf>
    <xf numFmtId="172" fontId="22" fillId="0" borderId="0" xfId="49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Alignment="1"/>
    <xf numFmtId="49" fontId="23" fillId="0" borderId="0" xfId="52" applyNumberFormat="1" applyFont="1" applyFill="1" applyBorder="1" applyAlignment="1">
      <alignment horizontal="right" vertical="top" wrapText="1"/>
    </xf>
    <xf numFmtId="0" fontId="23" fillId="0" borderId="0" xfId="49" applyNumberFormat="1" applyFont="1" applyFill="1" applyBorder="1" applyAlignment="1">
      <alignment horizontal="right"/>
    </xf>
    <xf numFmtId="0" fontId="22" fillId="0" borderId="0" xfId="49" applyFont="1" applyFill="1" applyAlignment="1" applyProtection="1">
      <alignment horizontal="left" vertical="top" wrapText="1"/>
    </xf>
    <xf numFmtId="0" fontId="23" fillId="0" borderId="0" xfId="49" applyFont="1" applyFill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right"/>
    </xf>
    <xf numFmtId="0" fontId="23" fillId="0" borderId="11" xfId="44" applyFont="1" applyFill="1" applyBorder="1" applyAlignment="1">
      <alignment horizontal="left" vertical="top" wrapText="1"/>
    </xf>
    <xf numFmtId="0" fontId="23" fillId="0" borderId="0" xfId="44" applyNumberFormat="1" applyFont="1" applyFill="1" applyAlignment="1"/>
    <xf numFmtId="174" fontId="22" fillId="0" borderId="0" xfId="52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center" vertical="top" wrapText="1"/>
    </xf>
    <xf numFmtId="0" fontId="39" fillId="0" borderId="0" xfId="0" applyFont="1"/>
    <xf numFmtId="0" fontId="27" fillId="0" borderId="0" xfId="0" applyFont="1" applyAlignment="1">
      <alignment wrapText="1"/>
    </xf>
    <xf numFmtId="179" fontId="29" fillId="0" borderId="19" xfId="28" applyNumberFormat="1" applyFont="1" applyFill="1" applyBorder="1" applyAlignment="1">
      <alignment horizontal="center" vertical="top" wrapText="1"/>
    </xf>
    <xf numFmtId="179" fontId="29" fillId="0" borderId="20" xfId="28" applyNumberFormat="1" applyFont="1" applyFill="1" applyBorder="1" applyAlignment="1">
      <alignment horizontal="center" vertical="center" wrapText="1"/>
    </xf>
    <xf numFmtId="0" fontId="28" fillId="0" borderId="21" xfId="0" applyFont="1" applyFill="1" applyBorder="1" applyAlignment="1" applyProtection="1">
      <alignment horizontal="left" vertical="center" wrapText="1"/>
    </xf>
    <xf numFmtId="43" fontId="28" fillId="24" borderId="21" xfId="28" applyFont="1" applyFill="1" applyBorder="1" applyAlignment="1" applyProtection="1">
      <alignment horizontal="right" vertical="center" wrapText="1"/>
    </xf>
    <xf numFmtId="0" fontId="28" fillId="24" borderId="21" xfId="28" applyNumberFormat="1" applyFont="1" applyFill="1" applyBorder="1" applyAlignment="1" applyProtection="1">
      <alignment horizontal="right" vertical="center" wrapText="1"/>
    </xf>
    <xf numFmtId="0" fontId="27" fillId="0" borderId="0" xfId="0" applyFont="1" applyAlignment="1">
      <alignment horizontal="center"/>
    </xf>
    <xf numFmtId="0" fontId="42" fillId="0" borderId="0" xfId="0" applyFont="1" applyFill="1" applyAlignment="1">
      <alignment wrapText="1"/>
    </xf>
    <xf numFmtId="0" fontId="23" fillId="0" borderId="0" xfId="51" applyNumberFormat="1" applyFont="1" applyFill="1" applyBorder="1" applyProtection="1"/>
    <xf numFmtId="0" fontId="23" fillId="0" borderId="0" xfId="51" applyNumberFormat="1" applyFont="1" applyFill="1" applyAlignment="1" applyProtection="1">
      <alignment horizontal="right"/>
    </xf>
    <xf numFmtId="0" fontId="23" fillId="0" borderId="0" xfId="52" applyFont="1" applyFill="1" applyAlignment="1" applyProtection="1">
      <alignment horizontal="left" vertical="top" wrapText="1"/>
    </xf>
    <xf numFmtId="0" fontId="22" fillId="0" borderId="0" xfId="52" applyFont="1" applyFill="1" applyBorder="1" applyAlignment="1" applyProtection="1">
      <alignment horizontal="left" vertical="top" wrapText="1"/>
    </xf>
    <xf numFmtId="0" fontId="23" fillId="0" borderId="0" xfId="52" applyFont="1" applyFill="1" applyBorder="1" applyAlignment="1" applyProtection="1">
      <alignment horizontal="left" vertical="top" wrapText="1"/>
    </xf>
    <xf numFmtId="177" fontId="23" fillId="0" borderId="0" xfId="49" applyNumberFormat="1" applyFont="1" applyFill="1"/>
    <xf numFmtId="0" fontId="23" fillId="0" borderId="0" xfId="49" applyFont="1" applyFill="1" applyBorder="1" applyAlignment="1">
      <alignment vertical="top"/>
    </xf>
    <xf numFmtId="0" fontId="23" fillId="0" borderId="0" xfId="49" applyFont="1" applyFill="1" applyBorder="1" applyAlignment="1">
      <alignment horizontal="right" vertical="top"/>
    </xf>
    <xf numFmtId="0" fontId="22" fillId="0" borderId="0" xfId="49" applyFont="1" applyFill="1" applyBorder="1" applyAlignment="1">
      <alignment horizontal="left" vertical="top" wrapText="1"/>
    </xf>
    <xf numFmtId="0" fontId="22" fillId="0" borderId="11" xfId="52" applyFont="1" applyFill="1" applyBorder="1" applyAlignment="1" applyProtection="1">
      <alignment horizontal="left" vertical="top" wrapText="1"/>
    </xf>
    <xf numFmtId="0" fontId="22" fillId="0" borderId="10" xfId="49" applyFont="1" applyFill="1" applyBorder="1" applyAlignment="1">
      <alignment vertical="top" wrapText="1"/>
    </xf>
    <xf numFmtId="0" fontId="23" fillId="0" borderId="10" xfId="49" applyFont="1" applyFill="1" applyBorder="1" applyAlignment="1">
      <alignment vertical="top" wrapText="1"/>
    </xf>
    <xf numFmtId="0" fontId="22" fillId="0" borderId="0" xfId="52" applyFont="1" applyFill="1" applyBorder="1" applyAlignment="1">
      <alignment horizontal="right" vertical="top" wrapText="1"/>
    </xf>
    <xf numFmtId="0" fontId="23" fillId="0" borderId="0" xfId="52" applyFont="1" applyFill="1" applyBorder="1" applyAlignment="1">
      <alignment vertical="top" wrapText="1"/>
    </xf>
    <xf numFmtId="167" fontId="23" fillId="0" borderId="0" xfId="52" applyNumberFormat="1" applyFont="1" applyFill="1" applyBorder="1" applyAlignment="1">
      <alignment horizontal="right" vertical="top" wrapText="1"/>
    </xf>
    <xf numFmtId="0" fontId="23" fillId="0" borderId="0" xfId="52" applyFont="1" applyFill="1" applyBorder="1" applyAlignment="1">
      <alignment horizontal="right" vertical="top" wrapText="1"/>
    </xf>
    <xf numFmtId="0" fontId="22" fillId="0" borderId="10" xfId="49" applyFont="1" applyFill="1" applyBorder="1" applyAlignment="1">
      <alignment horizontal="right" vertical="top" wrapText="1"/>
    </xf>
    <xf numFmtId="177" fontId="23" fillId="0" borderId="0" xfId="49" applyNumberFormat="1" applyFont="1" applyFill="1" applyAlignment="1" applyProtection="1">
      <alignment horizontal="left"/>
    </xf>
    <xf numFmtId="0" fontId="23" fillId="0" borderId="0" xfId="52" applyFont="1" applyFill="1" applyBorder="1" applyAlignment="1">
      <alignment horizontal="left" vertical="top"/>
    </xf>
    <xf numFmtId="0" fontId="23" fillId="0" borderId="11" xfId="49" applyFont="1" applyFill="1" applyBorder="1" applyAlignment="1">
      <alignment horizontal="left" vertical="top"/>
    </xf>
    <xf numFmtId="0" fontId="23" fillId="0" borderId="10" xfId="49" applyFont="1" applyFill="1" applyBorder="1" applyAlignment="1">
      <alignment horizontal="left" vertical="top"/>
    </xf>
    <xf numFmtId="0" fontId="22" fillId="0" borderId="0" xfId="49" applyFont="1" applyFill="1" applyBorder="1" applyAlignment="1" applyProtection="1">
      <alignment horizontal="center" vertical="top" wrapText="1"/>
    </xf>
    <xf numFmtId="171" fontId="23" fillId="0" borderId="0" xfId="52" applyNumberFormat="1" applyFont="1" applyFill="1" applyBorder="1" applyAlignment="1">
      <alignment horizontal="right" vertical="top" wrapText="1"/>
    </xf>
    <xf numFmtId="0" fontId="22" fillId="0" borderId="0" xfId="49" applyFont="1" applyFill="1" applyAlignment="1">
      <alignment horizontal="right" vertical="top" wrapText="1"/>
    </xf>
    <xf numFmtId="0" fontId="23" fillId="0" borderId="0" xfId="52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/>
    </xf>
    <xf numFmtId="0" fontId="22" fillId="0" borderId="0" xfId="48" applyFont="1" applyFill="1" applyBorder="1" applyAlignment="1">
      <alignment horizontal="left" vertical="top" wrapText="1"/>
    </xf>
    <xf numFmtId="0" fontId="23" fillId="0" borderId="0" xfId="49" applyFont="1" applyFill="1" applyAlignment="1">
      <alignment vertical="top" wrapText="1"/>
    </xf>
    <xf numFmtId="0" fontId="23" fillId="0" borderId="0" xfId="49" applyFont="1" applyFill="1" applyAlignment="1">
      <alignment horizontal="right"/>
    </xf>
    <xf numFmtId="0" fontId="23" fillId="0" borderId="0" xfId="51" applyFont="1" applyFill="1" applyBorder="1" applyAlignment="1" applyProtection="1">
      <alignment horizontal="right"/>
    </xf>
    <xf numFmtId="0" fontId="23" fillId="0" borderId="0" xfId="44" applyNumberFormat="1" applyFont="1" applyFill="1" applyAlignment="1">
      <alignment horizontal="center"/>
    </xf>
    <xf numFmtId="0" fontId="23" fillId="0" borderId="10" xfId="44" applyFont="1" applyFill="1" applyBorder="1"/>
    <xf numFmtId="0" fontId="22" fillId="0" borderId="0" xfId="49" applyFont="1" applyFill="1" applyBorder="1" applyAlignment="1">
      <alignment vertical="top" wrapText="1"/>
    </xf>
    <xf numFmtId="0" fontId="49" fillId="0" borderId="0" xfId="44" applyFont="1" applyFill="1" applyAlignment="1"/>
    <xf numFmtId="0" fontId="49" fillId="0" borderId="0" xfId="44" applyFont="1" applyFill="1" applyBorder="1" applyAlignment="1"/>
    <xf numFmtId="0" fontId="49" fillId="0" borderId="0" xfId="52" applyFont="1" applyFill="1" applyAlignment="1"/>
    <xf numFmtId="0" fontId="23" fillId="0" borderId="0" xfId="44" applyFont="1" applyFill="1" applyAlignment="1">
      <alignment horizontal="center"/>
    </xf>
    <xf numFmtId="0" fontId="22" fillId="0" borderId="14" xfId="46" applyFont="1" applyFill="1" applyBorder="1" applyAlignment="1">
      <alignment horizontal="center" vertical="center" wrapText="1"/>
    </xf>
    <xf numFmtId="0" fontId="22" fillId="0" borderId="14" xfId="46" applyFont="1" applyFill="1" applyBorder="1" applyAlignment="1" applyProtection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wrapText="1"/>
    </xf>
    <xf numFmtId="0" fontId="51" fillId="0" borderId="13" xfId="0" applyFont="1" applyFill="1" applyBorder="1" applyAlignment="1">
      <alignment wrapText="1"/>
    </xf>
    <xf numFmtId="179" fontId="51" fillId="0" borderId="18" xfId="28" applyNumberFormat="1" applyFont="1" applyFill="1" applyBorder="1" applyAlignment="1">
      <alignment wrapText="1"/>
    </xf>
    <xf numFmtId="0" fontId="28" fillId="0" borderId="14" xfId="0" applyFont="1" applyBorder="1" applyAlignment="1">
      <alignment horizontal="center" vertical="top"/>
    </xf>
    <xf numFmtId="0" fontId="28" fillId="0" borderId="14" xfId="0" applyFont="1" applyBorder="1"/>
    <xf numFmtId="0" fontId="23" fillId="0" borderId="37" xfId="0" applyFont="1" applyFill="1" applyBorder="1" applyAlignment="1">
      <alignment horizontal="center" vertical="top" wrapText="1"/>
    </xf>
    <xf numFmtId="0" fontId="23" fillId="0" borderId="38" xfId="0" applyFont="1" applyFill="1" applyBorder="1" applyAlignment="1">
      <alignment horizontal="center" vertical="top" wrapText="1"/>
    </xf>
    <xf numFmtId="0" fontId="42" fillId="26" borderId="14" xfId="0" applyFont="1" applyFill="1" applyBorder="1" applyAlignment="1" applyProtection="1">
      <alignment horizontal="left" vertical="center" wrapText="1"/>
    </xf>
    <xf numFmtId="0" fontId="23" fillId="0" borderId="0" xfId="49" applyFont="1" applyFill="1" applyAlignment="1">
      <alignment vertical="center"/>
    </xf>
    <xf numFmtId="43" fontId="22" fillId="0" borderId="11" xfId="28" applyFont="1" applyFill="1" applyBorder="1" applyAlignment="1" applyProtection="1">
      <alignment horizontal="right" wrapText="1"/>
    </xf>
    <xf numFmtId="0" fontId="23" fillId="0" borderId="0" xfId="51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44" applyFont="1" applyFill="1" applyBorder="1" applyAlignment="1">
      <alignment horizontal="left" vertical="top"/>
    </xf>
    <xf numFmtId="0" fontId="42" fillId="0" borderId="35" xfId="0" applyFont="1" applyFill="1" applyBorder="1" applyAlignment="1">
      <alignment horizontal="center" wrapText="1"/>
    </xf>
    <xf numFmtId="0" fontId="42" fillId="0" borderId="14" xfId="0" applyFont="1" applyFill="1" applyBorder="1" applyAlignment="1" applyProtection="1">
      <alignment horizontal="left" vertical="center" wrapText="1"/>
    </xf>
    <xf numFmtId="0" fontId="42" fillId="0" borderId="14" xfId="0" applyFont="1" applyBorder="1" applyAlignment="1" applyProtection="1">
      <alignment horizontal="left" vertical="center" wrapText="1"/>
    </xf>
    <xf numFmtId="49" fontId="51" fillId="0" borderId="18" xfId="0" applyNumberFormat="1" applyFont="1" applyFill="1" applyBorder="1" applyAlignment="1">
      <alignment horizontal="center" wrapText="1"/>
    </xf>
    <xf numFmtId="0" fontId="51" fillId="0" borderId="26" xfId="0" applyFont="1" applyFill="1" applyBorder="1" applyAlignment="1">
      <alignment horizontal="center" wrapText="1"/>
    </xf>
    <xf numFmtId="179" fontId="51" fillId="0" borderId="18" xfId="28" applyNumberFormat="1" applyFont="1" applyFill="1" applyBorder="1" applyAlignment="1">
      <alignment horizontal="center" wrapText="1"/>
    </xf>
    <xf numFmtId="179" fontId="51" fillId="0" borderId="18" xfId="28" applyNumberFormat="1" applyFont="1" applyFill="1" applyBorder="1" applyAlignment="1">
      <alignment horizontal="left" wrapText="1"/>
    </xf>
    <xf numFmtId="0" fontId="47" fillId="0" borderId="0" xfId="44" applyFont="1" applyFill="1"/>
    <xf numFmtId="49" fontId="23" fillId="0" borderId="11" xfId="51" applyNumberFormat="1" applyFont="1" applyFill="1" applyBorder="1" applyAlignment="1" applyProtection="1">
      <alignment horizontal="center"/>
    </xf>
    <xf numFmtId="0" fontId="22" fillId="0" borderId="11" xfId="49" applyFont="1" applyFill="1" applyBorder="1" applyAlignment="1">
      <alignment vertical="top" wrapText="1"/>
    </xf>
    <xf numFmtId="0" fontId="23" fillId="0" borderId="0" xfId="49" applyFont="1" applyFill="1" applyAlignment="1">
      <alignment horizontal="left" vertical="top" wrapText="1"/>
    </xf>
    <xf numFmtId="49" fontId="23" fillId="0" borderId="0" xfId="44" applyNumberFormat="1" applyFont="1" applyFill="1" applyBorder="1" applyAlignment="1">
      <alignment horizontal="right" vertical="top" wrapText="1"/>
    </xf>
    <xf numFmtId="0" fontId="23" fillId="0" borderId="0" xfId="44" applyFont="1" applyFill="1" applyBorder="1" applyAlignment="1" applyProtection="1">
      <alignment horizontal="left" vertical="top"/>
    </xf>
    <xf numFmtId="176" fontId="23" fillId="0" borderId="0" xfId="48" applyNumberFormat="1" applyFont="1" applyFill="1" applyBorder="1" applyAlignment="1">
      <alignment horizontal="right" vertical="top" wrapText="1"/>
    </xf>
    <xf numFmtId="0" fontId="22" fillId="0" borderId="10" xfId="48" applyFont="1" applyFill="1" applyBorder="1" applyAlignment="1">
      <alignment horizontal="right" vertical="top" wrapText="1"/>
    </xf>
    <xf numFmtId="0" fontId="22" fillId="0" borderId="10" xfId="48" applyFont="1" applyFill="1" applyBorder="1" applyAlignment="1">
      <alignment vertical="top" wrapText="1"/>
    </xf>
    <xf numFmtId="0" fontId="47" fillId="0" borderId="0" xfId="52" applyFont="1" applyFill="1"/>
    <xf numFmtId="0" fontId="49" fillId="0" borderId="0" xfId="52" applyFont="1" applyFill="1"/>
    <xf numFmtId="0" fontId="23" fillId="0" borderId="0" xfId="49" applyNumberFormat="1" applyFont="1" applyFill="1" applyAlignment="1">
      <alignment horizontal="left"/>
    </xf>
    <xf numFmtId="0" fontId="49" fillId="0" borderId="0" xfId="44" applyFont="1" applyFill="1"/>
    <xf numFmtId="0" fontId="22" fillId="0" borderId="13" xfId="0" applyFont="1" applyFill="1" applyBorder="1" applyAlignment="1">
      <alignment horizontal="center"/>
    </xf>
    <xf numFmtId="0" fontId="23" fillId="0" borderId="0" xfId="50" applyFont="1" applyFill="1" applyBorder="1" applyAlignment="1" applyProtection="1">
      <alignment horizontal="left"/>
    </xf>
    <xf numFmtId="0" fontId="23" fillId="0" borderId="0" xfId="62" applyNumberFormat="1" applyFont="1" applyFill="1" applyBorder="1" applyAlignment="1" applyProtection="1">
      <alignment horizontal="right" wrapText="1"/>
    </xf>
    <xf numFmtId="164" fontId="23" fillId="0" borderId="0" xfId="62" applyFont="1" applyFill="1" applyBorder="1" applyAlignment="1" applyProtection="1">
      <alignment horizontal="right" wrapText="1"/>
    </xf>
    <xf numFmtId="0" fontId="23" fillId="0" borderId="10" xfId="62" applyNumberFormat="1" applyFont="1" applyFill="1" applyBorder="1" applyAlignment="1" applyProtection="1">
      <alignment horizontal="right" wrapText="1"/>
    </xf>
    <xf numFmtId="177" fontId="23" fillId="0" borderId="0" xfId="62" applyNumberFormat="1" applyFont="1" applyFill="1" applyBorder="1" applyAlignment="1" applyProtection="1">
      <alignment horizontal="right" wrapText="1"/>
    </xf>
    <xf numFmtId="164" fontId="23" fillId="0" borderId="11" xfId="62" applyFont="1" applyFill="1" applyBorder="1" applyAlignment="1" applyProtection="1">
      <alignment horizontal="right" wrapText="1"/>
    </xf>
    <xf numFmtId="0" fontId="23" fillId="0" borderId="11" xfId="62" applyNumberFormat="1" applyFont="1" applyFill="1" applyBorder="1" applyAlignment="1" applyProtection="1">
      <alignment horizontal="right" wrapText="1"/>
    </xf>
    <xf numFmtId="164" fontId="23" fillId="0" borderId="10" xfId="62" applyFont="1" applyFill="1" applyBorder="1" applyAlignment="1" applyProtection="1">
      <alignment horizontal="right" wrapText="1"/>
    </xf>
    <xf numFmtId="0" fontId="23" fillId="26" borderId="0" xfId="50" applyFont="1" applyFill="1" applyBorder="1" applyAlignment="1" applyProtection="1">
      <alignment horizontal="left"/>
    </xf>
    <xf numFmtId="0" fontId="23" fillId="26" borderId="0" xfId="51" applyFont="1" applyFill="1" applyProtection="1"/>
    <xf numFmtId="0" fontId="23" fillId="26" borderId="0" xfId="51" applyFont="1" applyFill="1" applyBorder="1" applyAlignment="1" applyProtection="1">
      <alignment horizontal="left" vertical="top" wrapText="1"/>
    </xf>
    <xf numFmtId="0" fontId="23" fillId="26" borderId="0" xfId="50" applyNumberFormat="1" applyFont="1" applyFill="1" applyBorder="1" applyAlignment="1" applyProtection="1">
      <alignment horizontal="right"/>
    </xf>
    <xf numFmtId="0" fontId="23" fillId="26" borderId="0" xfId="62" applyNumberFormat="1" applyFont="1" applyFill="1" applyBorder="1" applyAlignment="1" applyProtection="1">
      <alignment horizontal="right" wrapText="1"/>
    </xf>
    <xf numFmtId="164" fontId="23" fillId="26" borderId="0" xfId="62" applyFont="1" applyFill="1" applyBorder="1" applyAlignment="1" applyProtection="1">
      <alignment horizontal="right" wrapText="1"/>
    </xf>
    <xf numFmtId="0" fontId="23" fillId="26" borderId="11" xfId="62" applyNumberFormat="1" applyFont="1" applyFill="1" applyBorder="1" applyAlignment="1" applyProtection="1">
      <alignment horizontal="right" wrapText="1"/>
    </xf>
    <xf numFmtId="164" fontId="23" fillId="26" borderId="11" xfId="62" applyFont="1" applyFill="1" applyBorder="1" applyAlignment="1" applyProtection="1">
      <alignment horizontal="right" wrapText="1"/>
    </xf>
    <xf numFmtId="164" fontId="23" fillId="26" borderId="10" xfId="62" applyFont="1" applyFill="1" applyBorder="1" applyAlignment="1" applyProtection="1">
      <alignment horizontal="right" wrapText="1"/>
    </xf>
    <xf numFmtId="0" fontId="23" fillId="26" borderId="0" xfId="49" applyFont="1" applyFill="1" applyAlignment="1"/>
    <xf numFmtId="0" fontId="23" fillId="26" borderId="0" xfId="49" applyFont="1" applyFill="1" applyAlignment="1">
      <alignment horizontal="right"/>
    </xf>
    <xf numFmtId="0" fontId="23" fillId="26" borderId="0" xfId="49" applyFont="1" applyFill="1"/>
    <xf numFmtId="0" fontId="23" fillId="26" borderId="0" xfId="49" applyFont="1" applyFill="1" applyBorder="1"/>
    <xf numFmtId="0" fontId="23" fillId="26" borderId="0" xfId="49" applyNumberFormat="1" applyFont="1" applyFill="1" applyBorder="1"/>
    <xf numFmtId="0" fontId="23" fillId="26" borderId="0" xfId="49" applyNumberFormat="1" applyFont="1" applyFill="1"/>
    <xf numFmtId="0" fontId="23" fillId="26" borderId="0" xfId="49" applyFont="1" applyFill="1" applyBorder="1" applyAlignment="1"/>
    <xf numFmtId="0" fontId="23" fillId="26" borderId="0" xfId="62" applyNumberFormat="1" applyFont="1" applyFill="1" applyBorder="1" applyAlignment="1" applyProtection="1">
      <alignment horizontal="right"/>
    </xf>
    <xf numFmtId="0" fontId="23" fillId="26" borderId="0" xfId="49" applyNumberFormat="1" applyFont="1" applyFill="1" applyBorder="1" applyAlignment="1"/>
    <xf numFmtId="164" fontId="23" fillId="0" borderId="0" xfId="62" applyFont="1" applyFill="1" applyBorder="1" applyAlignment="1">
      <alignment horizontal="right" wrapText="1"/>
    </xf>
    <xf numFmtId="164" fontId="23" fillId="0" borderId="11" xfId="62" applyFont="1" applyFill="1" applyBorder="1" applyAlignment="1">
      <alignment horizontal="right" wrapText="1"/>
    </xf>
    <xf numFmtId="0" fontId="23" fillId="0" borderId="0" xfId="62" applyNumberFormat="1" applyFont="1" applyFill="1" applyBorder="1" applyAlignment="1">
      <alignment horizontal="right" wrapText="1"/>
    </xf>
    <xf numFmtId="0" fontId="23" fillId="0" borderId="0" xfId="49" applyNumberFormat="1" applyFont="1" applyFill="1" applyBorder="1" applyAlignment="1">
      <alignment horizontal="left" vertical="top"/>
    </xf>
    <xf numFmtId="164" fontId="23" fillId="0" borderId="0" xfId="62" applyFont="1" applyFill="1" applyAlignment="1" applyProtection="1">
      <alignment horizontal="right"/>
    </xf>
    <xf numFmtId="0" fontId="49" fillId="0" borderId="0" xfId="49" applyFont="1" applyFill="1"/>
    <xf numFmtId="49" fontId="49" fillId="0" borderId="0" xfId="49" applyNumberFormat="1" applyFont="1" applyFill="1" applyAlignment="1">
      <alignment horizontal="center"/>
    </xf>
    <xf numFmtId="0" fontId="49" fillId="0" borderId="0" xfId="49" applyNumberFormat="1" applyFont="1" applyFill="1"/>
    <xf numFmtId="0" fontId="49" fillId="0" borderId="0" xfId="49" applyFont="1" applyFill="1" applyBorder="1"/>
    <xf numFmtId="0" fontId="49" fillId="0" borderId="0" xfId="49" applyNumberFormat="1" applyFont="1" applyFill="1" applyBorder="1"/>
    <xf numFmtId="0" fontId="49" fillId="0" borderId="0" xfId="51" applyFont="1" applyFill="1" applyProtection="1"/>
    <xf numFmtId="0" fontId="49" fillId="0" borderId="0" xfId="51" applyFont="1" applyFill="1" applyBorder="1" applyAlignment="1" applyProtection="1">
      <alignment horizontal="left" vertical="top" wrapText="1"/>
    </xf>
    <xf numFmtId="0" fontId="49" fillId="0" borderId="11" xfId="51" applyFont="1" applyFill="1" applyBorder="1" applyAlignment="1" applyProtection="1">
      <alignment vertical="top"/>
    </xf>
    <xf numFmtId="49" fontId="49" fillId="0" borderId="11" xfId="51" applyNumberFormat="1" applyFont="1" applyFill="1" applyBorder="1" applyAlignment="1" applyProtection="1">
      <alignment horizontal="center" vertical="top"/>
    </xf>
    <xf numFmtId="0" fontId="49" fillId="0" borderId="11" xfId="51" applyFont="1" applyFill="1" applyBorder="1" applyAlignment="1" applyProtection="1"/>
    <xf numFmtId="49" fontId="49" fillId="0" borderId="11" xfId="51" applyNumberFormat="1" applyFont="1" applyFill="1" applyBorder="1" applyAlignment="1" applyProtection="1">
      <alignment horizontal="center"/>
    </xf>
    <xf numFmtId="0" fontId="49" fillId="0" borderId="0" xfId="62" applyNumberFormat="1" applyFont="1" applyFill="1" applyAlignment="1" applyProtection="1">
      <alignment horizontal="right" wrapText="1"/>
    </xf>
    <xf numFmtId="164" fontId="49" fillId="0" borderId="10" xfId="62" applyFont="1" applyFill="1" applyBorder="1" applyAlignment="1" applyProtection="1">
      <alignment horizontal="right" wrapText="1"/>
    </xf>
    <xf numFmtId="0" fontId="49" fillId="0" borderId="10" xfId="62" applyNumberFormat="1" applyFont="1" applyFill="1" applyBorder="1" applyAlignment="1" applyProtection="1">
      <alignment horizontal="right" wrapText="1"/>
    </xf>
    <xf numFmtId="0" fontId="49" fillId="0" borderId="0" xfId="49" applyNumberFormat="1" applyFont="1" applyFill="1" applyBorder="1" applyAlignment="1" applyProtection="1">
      <alignment horizontal="right"/>
    </xf>
    <xf numFmtId="0" fontId="49" fillId="0" borderId="0" xfId="62" applyNumberFormat="1" applyFont="1" applyFill="1" applyBorder="1" applyAlignment="1" applyProtection="1">
      <alignment horizontal="right" wrapText="1"/>
    </xf>
    <xf numFmtId="164" fontId="49" fillId="0" borderId="0" xfId="62" applyFont="1" applyFill="1" applyBorder="1" applyAlignment="1" applyProtection="1">
      <alignment horizontal="right" wrapText="1"/>
    </xf>
    <xf numFmtId="164" fontId="49" fillId="0" borderId="11" xfId="62" applyFont="1" applyFill="1" applyBorder="1" applyAlignment="1" applyProtection="1">
      <alignment horizontal="right" wrapText="1"/>
    </xf>
    <xf numFmtId="0" fontId="49" fillId="0" borderId="11" xfId="62" applyNumberFormat="1" applyFont="1" applyFill="1" applyBorder="1" applyAlignment="1" applyProtection="1">
      <alignment horizontal="right" wrapText="1"/>
    </xf>
    <xf numFmtId="0" fontId="49" fillId="0" borderId="0" xfId="49" applyFont="1" applyFill="1" applyBorder="1" applyAlignment="1" applyProtection="1">
      <alignment horizontal="left" vertical="top" wrapText="1"/>
    </xf>
    <xf numFmtId="0" fontId="49" fillId="0" borderId="0" xfId="49" applyFont="1" applyFill="1" applyBorder="1" applyAlignment="1">
      <alignment vertical="top" wrapText="1"/>
    </xf>
    <xf numFmtId="0" fontId="49" fillId="0" borderId="0" xfId="49" applyFont="1" applyFill="1" applyBorder="1" applyAlignment="1">
      <alignment horizontal="right" vertical="top" wrapText="1"/>
    </xf>
    <xf numFmtId="0" fontId="49" fillId="0" borderId="0" xfId="62" applyNumberFormat="1" applyFont="1" applyFill="1" applyBorder="1" applyAlignment="1" applyProtection="1">
      <alignment horizontal="right"/>
    </xf>
    <xf numFmtId="0" fontId="49" fillId="0" borderId="0" xfId="49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 applyProtection="1">
      <alignment horizontal="center"/>
    </xf>
    <xf numFmtId="0" fontId="23" fillId="0" borderId="11" xfId="62" applyNumberFormat="1" applyFont="1" applyFill="1" applyBorder="1" applyAlignment="1">
      <alignment horizontal="right" wrapText="1"/>
    </xf>
    <xf numFmtId="0" fontId="49" fillId="0" borderId="0" xfId="44" applyFont="1" applyFill="1" applyAlignment="1">
      <alignment horizontal="right"/>
    </xf>
    <xf numFmtId="0" fontId="52" fillId="0" borderId="0" xfId="44" applyFont="1" applyFill="1" applyBorder="1" applyAlignment="1" applyProtection="1">
      <alignment horizontal="center"/>
    </xf>
    <xf numFmtId="0" fontId="52" fillId="0" borderId="0" xfId="44" applyNumberFormat="1" applyFont="1" applyFill="1" applyBorder="1" applyAlignment="1" applyProtection="1">
      <alignment horizontal="center"/>
    </xf>
    <xf numFmtId="0" fontId="49" fillId="0" borderId="0" xfId="44" applyFont="1" applyFill="1" applyAlignment="1">
      <alignment vertical="top" wrapText="1"/>
    </xf>
    <xf numFmtId="0" fontId="49" fillId="0" borderId="0" xfId="44" applyNumberFormat="1" applyFont="1" applyFill="1"/>
    <xf numFmtId="0" fontId="49" fillId="0" borderId="0" xfId="62" applyNumberFormat="1" applyFont="1" applyFill="1" applyAlignment="1">
      <alignment horizontal="right" wrapText="1"/>
    </xf>
    <xf numFmtId="0" fontId="49" fillId="0" borderId="0" xfId="44" applyNumberFormat="1" applyFont="1" applyFill="1" applyBorder="1" applyAlignment="1" applyProtection="1">
      <alignment horizontal="right"/>
    </xf>
    <xf numFmtId="0" fontId="49" fillId="0" borderId="0" xfId="44" applyFont="1" applyFill="1" applyBorder="1" applyAlignment="1">
      <alignment vertical="top" wrapText="1"/>
    </xf>
    <xf numFmtId="0" fontId="52" fillId="0" borderId="0" xfId="44" applyFont="1" applyFill="1" applyAlignment="1">
      <alignment vertical="top" wrapText="1"/>
    </xf>
    <xf numFmtId="0" fontId="49" fillId="0" borderId="0" xfId="44" applyNumberFormat="1" applyFont="1" applyFill="1" applyAlignment="1">
      <alignment horizontal="right"/>
    </xf>
    <xf numFmtId="0" fontId="49" fillId="0" borderId="10" xfId="44" applyFont="1" applyFill="1" applyBorder="1" applyAlignment="1">
      <alignment vertical="top" wrapText="1"/>
    </xf>
    <xf numFmtId="164" fontId="49" fillId="0" borderId="0" xfId="62" applyFont="1" applyFill="1" applyBorder="1" applyAlignment="1">
      <alignment horizontal="right" wrapText="1"/>
    </xf>
    <xf numFmtId="0" fontId="49" fillId="0" borderId="0" xfId="62" applyNumberFormat="1" applyFont="1" applyFill="1" applyBorder="1" applyAlignment="1">
      <alignment horizontal="right" wrapText="1"/>
    </xf>
    <xf numFmtId="0" fontId="49" fillId="0" borderId="0" xfId="44" applyNumberFormat="1" applyFont="1" applyFill="1" applyBorder="1"/>
    <xf numFmtId="0" fontId="49" fillId="0" borderId="0" xfId="50" applyNumberFormat="1" applyFont="1" applyFill="1" applyBorder="1" applyAlignment="1" applyProtection="1">
      <alignment horizontal="right"/>
    </xf>
    <xf numFmtId="0" fontId="49" fillId="0" borderId="0" xfId="51" applyFont="1" applyFill="1" applyBorder="1" applyAlignment="1" applyProtection="1">
      <alignment vertical="top"/>
    </xf>
    <xf numFmtId="0" fontId="49" fillId="0" borderId="0" xfId="51" applyFont="1" applyFill="1" applyBorder="1" applyAlignment="1" applyProtection="1"/>
    <xf numFmtId="49" fontId="49" fillId="0" borderId="0" xfId="51" applyNumberFormat="1" applyFont="1" applyFill="1" applyBorder="1" applyAlignment="1" applyProtection="1">
      <alignment horizontal="center"/>
    </xf>
    <xf numFmtId="0" fontId="49" fillId="0" borderId="0" xfId="49" applyFont="1" applyFill="1" applyAlignment="1">
      <alignment horizontal="left" vertical="top" wrapText="1"/>
    </xf>
    <xf numFmtId="0" fontId="49" fillId="0" borderId="11" xfId="62" applyNumberFormat="1" applyFont="1" applyFill="1" applyBorder="1" applyAlignment="1">
      <alignment horizontal="right" wrapText="1"/>
    </xf>
    <xf numFmtId="0" fontId="49" fillId="0" borderId="10" xfId="49" applyNumberFormat="1" applyFont="1" applyFill="1" applyBorder="1" applyAlignment="1" applyProtection="1">
      <alignment horizontal="right" wrapText="1"/>
    </xf>
    <xf numFmtId="0" fontId="49" fillId="0" borderId="0" xfId="49" applyNumberFormat="1" applyFont="1" applyFill="1" applyBorder="1" applyAlignment="1" applyProtection="1">
      <alignment horizontal="right" wrapText="1"/>
    </xf>
    <xf numFmtId="0" fontId="49" fillId="0" borderId="0" xfId="49" applyFont="1" applyFill="1" applyAlignment="1"/>
    <xf numFmtId="0" fontId="23" fillId="26" borderId="0" xfId="44" applyNumberFormat="1" applyFont="1" applyFill="1" applyBorder="1" applyAlignment="1" applyProtection="1">
      <alignment horizontal="right"/>
    </xf>
    <xf numFmtId="0" fontId="23" fillId="26" borderId="0" xfId="44" applyFont="1" applyFill="1" applyBorder="1" applyAlignment="1"/>
    <xf numFmtId="0" fontId="23" fillId="26" borderId="0" xfId="0" applyFont="1" applyFill="1"/>
    <xf numFmtId="0" fontId="23" fillId="26" borderId="0" xfId="49" applyFont="1" applyFill="1" applyAlignment="1">
      <alignment vertical="top" wrapText="1"/>
    </xf>
    <xf numFmtId="0" fontId="23" fillId="26" borderId="0" xfId="49" applyFont="1" applyFill="1" applyAlignment="1">
      <alignment horizontal="right" vertical="top" wrapText="1"/>
    </xf>
    <xf numFmtId="0" fontId="23" fillId="26" borderId="0" xfId="0" applyFont="1" applyFill="1" applyBorder="1" applyAlignment="1">
      <alignment horizontal="center"/>
    </xf>
    <xf numFmtId="0" fontId="23" fillId="26" borderId="0" xfId="0" applyFont="1" applyFill="1" applyBorder="1" applyAlignment="1"/>
    <xf numFmtId="0" fontId="23" fillId="26" borderId="0" xfId="49" applyFont="1" applyFill="1" applyAlignment="1">
      <alignment horizontal="left"/>
    </xf>
    <xf numFmtId="0" fontId="23" fillId="26" borderId="0" xfId="49" applyNumberFormat="1" applyFont="1" applyFill="1" applyAlignment="1"/>
    <xf numFmtId="0" fontId="23" fillId="26" borderId="0" xfId="0" applyFont="1" applyFill="1" applyBorder="1"/>
    <xf numFmtId="0" fontId="23" fillId="26" borderId="0" xfId="0" applyFont="1" applyFill="1" applyBorder="1" applyAlignment="1">
      <alignment horizontal="right"/>
    </xf>
    <xf numFmtId="0" fontId="22" fillId="26" borderId="0" xfId="0" applyFont="1" applyFill="1" applyBorder="1" applyAlignment="1">
      <alignment horizontal="right"/>
    </xf>
    <xf numFmtId="0" fontId="23" fillId="26" borderId="0" xfId="51" applyNumberFormat="1" applyFont="1" applyFill="1" applyBorder="1" applyProtection="1"/>
    <xf numFmtId="0" fontId="23" fillId="26" borderId="0" xfId="51" applyNumberFormat="1" applyFont="1" applyFill="1" applyBorder="1" applyAlignment="1" applyProtection="1">
      <alignment horizontal="right"/>
    </xf>
    <xf numFmtId="0" fontId="23" fillId="26" borderId="0" xfId="49" applyFont="1" applyFill="1" applyAlignment="1">
      <alignment horizontal="left" vertical="center"/>
    </xf>
    <xf numFmtId="0" fontId="49" fillId="0" borderId="0" xfId="44" applyFont="1" applyFill="1" applyAlignment="1">
      <alignment horizontal="left" vertical="top" wrapText="1"/>
    </xf>
    <xf numFmtId="0" fontId="49" fillId="0" borderId="0" xfId="44" applyFont="1" applyFill="1" applyAlignment="1">
      <alignment horizontal="right" vertical="top" wrapText="1"/>
    </xf>
    <xf numFmtId="0" fontId="49" fillId="0" borderId="0" xfId="44" applyNumberFormat="1" applyFont="1" applyFill="1" applyAlignment="1">
      <alignment horizontal="center"/>
    </xf>
    <xf numFmtId="0" fontId="49" fillId="0" borderId="0" xfId="44" applyFont="1" applyFill="1" applyBorder="1" applyAlignment="1">
      <alignment horizontal="right" vertical="top" wrapText="1"/>
    </xf>
    <xf numFmtId="0" fontId="52" fillId="0" borderId="0" xfId="44" applyFont="1" applyFill="1" applyAlignment="1" applyProtection="1">
      <alignment horizontal="left" vertical="top" wrapText="1"/>
    </xf>
    <xf numFmtId="0" fontId="49" fillId="0" borderId="0" xfId="44" applyFont="1" applyFill="1" applyAlignment="1">
      <alignment vertical="top"/>
    </xf>
    <xf numFmtId="0" fontId="49" fillId="0" borderId="0" xfId="44" applyNumberFormat="1" applyFont="1" applyFill="1" applyBorder="1" applyAlignment="1" applyProtection="1">
      <alignment horizontal="right" wrapText="1"/>
    </xf>
    <xf numFmtId="0" fontId="49" fillId="0" borderId="10" xfId="44" applyNumberFormat="1" applyFont="1" applyFill="1" applyBorder="1" applyAlignment="1" applyProtection="1">
      <alignment horizontal="right" wrapText="1"/>
    </xf>
    <xf numFmtId="0" fontId="52" fillId="0" borderId="0" xfId="44" applyFont="1" applyFill="1" applyBorder="1" applyAlignment="1">
      <alignment vertical="top" wrapText="1"/>
    </xf>
    <xf numFmtId="0" fontId="52" fillId="0" borderId="0" xfId="44" applyFont="1" applyFill="1" applyBorder="1" applyAlignment="1" applyProtection="1">
      <alignment horizontal="left" vertical="top" wrapText="1"/>
    </xf>
    <xf numFmtId="0" fontId="49" fillId="0" borderId="0" xfId="44" applyFont="1" applyFill="1" applyBorder="1"/>
    <xf numFmtId="0" fontId="52" fillId="0" borderId="10" xfId="44" applyFont="1" applyFill="1" applyBorder="1" applyAlignment="1" applyProtection="1">
      <alignment horizontal="left" vertical="top" wrapText="1"/>
    </xf>
    <xf numFmtId="0" fontId="22" fillId="0" borderId="0" xfId="67" applyFont="1" applyFill="1" applyBorder="1" applyAlignment="1">
      <alignment horizontal="right" vertical="top" wrapText="1"/>
    </xf>
    <xf numFmtId="0" fontId="22" fillId="0" borderId="0" xfId="67" applyFont="1" applyFill="1" applyBorder="1" applyAlignment="1" applyProtection="1">
      <alignment horizontal="left" vertical="top" wrapText="1"/>
    </xf>
    <xf numFmtId="167" fontId="23" fillId="0" borderId="0" xfId="67" applyNumberFormat="1" applyFont="1" applyFill="1" applyBorder="1" applyAlignment="1">
      <alignment horizontal="right" vertical="top" wrapText="1"/>
    </xf>
    <xf numFmtId="0" fontId="23" fillId="0" borderId="0" xfId="67" applyFont="1" applyFill="1" applyBorder="1" applyAlignment="1" applyProtection="1">
      <alignment horizontal="left" vertical="top" wrapText="1"/>
    </xf>
    <xf numFmtId="166" fontId="23" fillId="0" borderId="0" xfId="68" applyFont="1" applyFill="1" applyAlignment="1"/>
    <xf numFmtId="166" fontId="23" fillId="0" borderId="0" xfId="68" applyFont="1" applyFill="1" applyAlignment="1">
      <alignment horizontal="left" vertical="top" wrapText="1"/>
    </xf>
    <xf numFmtId="166" fontId="23" fillId="0" borderId="0" xfId="68" applyFont="1" applyFill="1" applyAlignment="1">
      <alignment horizontal="right" vertical="top" wrapText="1"/>
    </xf>
    <xf numFmtId="166" fontId="23" fillId="0" borderId="0" xfId="68" applyFont="1" applyFill="1"/>
    <xf numFmtId="0" fontId="23" fillId="0" borderId="0" xfId="68" applyNumberFormat="1" applyFont="1" applyFill="1"/>
    <xf numFmtId="0" fontId="49" fillId="0" borderId="0" xfId="49" applyFont="1" applyFill="1" applyAlignment="1">
      <alignment horizontal="right" vertical="top" wrapText="1"/>
    </xf>
    <xf numFmtId="0" fontId="49" fillId="0" borderId="0" xfId="49" applyFont="1" applyFill="1" applyAlignment="1">
      <alignment wrapText="1"/>
    </xf>
    <xf numFmtId="0" fontId="49" fillId="0" borderId="0" xfId="52" applyFont="1" applyFill="1" applyBorder="1" applyAlignment="1">
      <alignment horizontal="right" vertical="top" wrapText="1"/>
    </xf>
    <xf numFmtId="0" fontId="49" fillId="0" borderId="0" xfId="52" applyFont="1" applyFill="1" applyBorder="1" applyAlignment="1" applyProtection="1">
      <alignment horizontal="left" vertical="top" wrapText="1"/>
    </xf>
    <xf numFmtId="0" fontId="52" fillId="0" borderId="0" xfId="52" applyFont="1" applyFill="1" applyBorder="1" applyAlignment="1" applyProtection="1">
      <alignment horizontal="left" vertical="top" wrapText="1"/>
    </xf>
    <xf numFmtId="0" fontId="52" fillId="0" borderId="0" xfId="49" applyFont="1" applyFill="1" applyBorder="1" applyAlignment="1">
      <alignment horizontal="right" vertical="top" wrapText="1"/>
    </xf>
    <xf numFmtId="0" fontId="49" fillId="0" borderId="10" xfId="62" applyNumberFormat="1" applyFont="1" applyFill="1" applyBorder="1" applyAlignment="1">
      <alignment horizontal="right" wrapText="1"/>
    </xf>
    <xf numFmtId="0" fontId="49" fillId="0" borderId="0" xfId="49" applyFont="1" applyFill="1" applyBorder="1" applyAlignment="1"/>
    <xf numFmtId="0" fontId="49" fillId="0" borderId="10" xfId="49" applyFont="1" applyFill="1" applyBorder="1" applyAlignment="1">
      <alignment horizontal="right" vertical="top" wrapText="1"/>
    </xf>
    <xf numFmtId="0" fontId="49" fillId="0" borderId="0" xfId="49" applyFont="1" applyFill="1" applyAlignment="1">
      <alignment vertical="center"/>
    </xf>
    <xf numFmtId="0" fontId="52" fillId="0" borderId="0" xfId="48" applyFont="1" applyFill="1" applyBorder="1" applyAlignment="1">
      <alignment vertical="top" wrapText="1"/>
    </xf>
    <xf numFmtId="0" fontId="23" fillId="0" borderId="0" xfId="44" applyNumberFormat="1" applyFont="1" applyFill="1" applyBorder="1" applyAlignment="1"/>
    <xf numFmtId="0" fontId="49" fillId="0" borderId="0" xfId="52" applyFont="1" applyFill="1" applyAlignment="1">
      <alignment vertical="center"/>
    </xf>
    <xf numFmtId="0" fontId="49" fillId="0" borderId="14" xfId="0" applyFont="1" applyFill="1" applyBorder="1" applyAlignment="1">
      <alignment horizontal="left" vertical="top" wrapText="1"/>
    </xf>
    <xf numFmtId="164" fontId="49" fillId="0" borderId="0" xfId="62" applyNumberFormat="1" applyFont="1" applyFill="1" applyAlignment="1"/>
    <xf numFmtId="0" fontId="49" fillId="0" borderId="0" xfId="44" applyNumberFormat="1" applyFont="1" applyFill="1" applyBorder="1" applyAlignment="1">
      <alignment horizontal="right"/>
    </xf>
    <xf numFmtId="174" fontId="52" fillId="0" borderId="0" xfId="44" applyNumberFormat="1" applyFont="1" applyFill="1" applyBorder="1" applyAlignment="1">
      <alignment vertical="top" wrapText="1"/>
    </xf>
    <xf numFmtId="0" fontId="49" fillId="0" borderId="0" xfId="48" applyFont="1" applyFill="1" applyBorder="1" applyAlignment="1">
      <alignment vertical="top" wrapText="1"/>
    </xf>
    <xf numFmtId="0" fontId="49" fillId="0" borderId="0" xfId="48" applyFont="1" applyFill="1" applyBorder="1" applyAlignment="1">
      <alignment horizontal="right" vertical="top" wrapText="1"/>
    </xf>
    <xf numFmtId="0" fontId="49" fillId="0" borderId="0" xfId="48" applyFont="1" applyFill="1" applyBorder="1" applyAlignment="1">
      <alignment horizontal="left" vertical="top" wrapText="1"/>
    </xf>
    <xf numFmtId="0" fontId="49" fillId="0" borderId="0" xfId="44" applyNumberFormat="1" applyFont="1" applyFill="1" applyBorder="1" applyAlignment="1">
      <alignment horizontal="right" wrapText="1"/>
    </xf>
    <xf numFmtId="0" fontId="49" fillId="0" borderId="0" xfId="44" applyFont="1" applyFill="1" applyBorder="1" applyAlignment="1" applyProtection="1">
      <alignment horizontal="left" vertical="top" wrapText="1"/>
    </xf>
    <xf numFmtId="0" fontId="52" fillId="0" borderId="0" xfId="52" applyFont="1" applyFill="1" applyAlignment="1">
      <alignment vertical="top" wrapText="1"/>
    </xf>
    <xf numFmtId="0" fontId="49" fillId="0" borderId="0" xfId="52" applyFont="1" applyFill="1" applyAlignment="1" applyProtection="1">
      <alignment vertical="top" wrapText="1"/>
    </xf>
    <xf numFmtId="0" fontId="49" fillId="0" borderId="0" xfId="52" applyFont="1" applyFill="1" applyBorder="1" applyAlignment="1">
      <alignment vertical="top" wrapText="1"/>
    </xf>
    <xf numFmtId="167" fontId="49" fillId="0" borderId="0" xfId="44" applyNumberFormat="1" applyFont="1" applyFill="1" applyBorder="1" applyAlignment="1">
      <alignment vertical="top" wrapText="1"/>
    </xf>
    <xf numFmtId="49" fontId="49" fillId="0" borderId="0" xfId="52" applyNumberFormat="1" applyFont="1" applyFill="1" applyBorder="1" applyAlignment="1">
      <alignment horizontal="right" vertical="top" wrapText="1"/>
    </xf>
    <xf numFmtId="0" fontId="49" fillId="0" borderId="0" xfId="44" applyFont="1" applyFill="1" applyAlignment="1">
      <alignment horizontal="right" vertical="center"/>
    </xf>
    <xf numFmtId="0" fontId="49" fillId="0" borderId="0" xfId="44" applyFont="1" applyFill="1" applyBorder="1" applyAlignment="1" applyProtection="1">
      <alignment horizontal="left" vertical="center"/>
    </xf>
    <xf numFmtId="0" fontId="49" fillId="0" borderId="0" xfId="52" applyNumberFormat="1" applyFont="1" applyFill="1" applyAlignment="1">
      <alignment horizontal="right" wrapText="1"/>
    </xf>
    <xf numFmtId="0" fontId="52" fillId="0" borderId="0" xfId="52" applyFont="1" applyFill="1" applyBorder="1" applyAlignment="1">
      <alignment vertical="top" wrapText="1"/>
    </xf>
    <xf numFmtId="0" fontId="49" fillId="0" borderId="11" xfId="44" applyNumberFormat="1" applyFont="1" applyFill="1" applyBorder="1" applyAlignment="1">
      <alignment horizontal="right" wrapText="1"/>
    </xf>
    <xf numFmtId="0" fontId="49" fillId="25" borderId="0" xfId="52" applyFont="1" applyFill="1" applyAlignment="1"/>
    <xf numFmtId="0" fontId="49" fillId="25" borderId="0" xfId="52" applyFont="1" applyFill="1"/>
    <xf numFmtId="0" fontId="49" fillId="0" borderId="0" xfId="44" applyNumberFormat="1" applyFont="1" applyFill="1" applyAlignment="1">
      <alignment horizontal="right" wrapText="1"/>
    </xf>
    <xf numFmtId="49" fontId="49" fillId="0" borderId="0" xfId="44" applyNumberFormat="1" applyFont="1" applyFill="1" applyBorder="1" applyAlignment="1">
      <alignment horizontal="right" vertical="top" wrapText="1"/>
    </xf>
    <xf numFmtId="0" fontId="49" fillId="25" borderId="0" xfId="44" applyFont="1" applyFill="1"/>
    <xf numFmtId="0" fontId="49" fillId="25" borderId="0" xfId="44" applyFont="1" applyFill="1" applyAlignment="1"/>
    <xf numFmtId="0" fontId="49" fillId="26" borderId="0" xfId="44" applyFont="1" applyFill="1"/>
    <xf numFmtId="0" fontId="49" fillId="26" borderId="0" xfId="44" applyFont="1" applyFill="1" applyAlignment="1"/>
    <xf numFmtId="0" fontId="49" fillId="26" borderId="0" xfId="44" applyFont="1" applyFill="1" applyBorder="1" applyAlignment="1"/>
    <xf numFmtId="0" fontId="49" fillId="26" borderId="0" xfId="44" applyNumberFormat="1" applyFont="1" applyFill="1"/>
    <xf numFmtId="0" fontId="49" fillId="26" borderId="0" xfId="44" applyFont="1" applyFill="1" applyAlignment="1">
      <alignment vertical="top" wrapText="1"/>
    </xf>
    <xf numFmtId="0" fontId="49" fillId="26" borderId="0" xfId="52" applyFont="1" applyFill="1"/>
    <xf numFmtId="0" fontId="49" fillId="26" borderId="0" xfId="52" applyFont="1" applyFill="1" applyAlignment="1"/>
    <xf numFmtId="0" fontId="49" fillId="26" borderId="0" xfId="51" applyFont="1" applyFill="1" applyProtection="1"/>
    <xf numFmtId="0" fontId="49" fillId="26" borderId="0" xfId="44" applyFont="1" applyFill="1" applyBorder="1"/>
    <xf numFmtId="0" fontId="49" fillId="26" borderId="0" xfId="44" applyNumberFormat="1" applyFont="1" applyFill="1" applyBorder="1"/>
    <xf numFmtId="0" fontId="49" fillId="0" borderId="0" xfId="44" applyNumberFormat="1" applyFont="1" applyFill="1" applyBorder="1" applyAlignment="1" applyProtection="1">
      <alignment horizontal="center"/>
    </xf>
    <xf numFmtId="0" fontId="23" fillId="0" borderId="0" xfId="50" applyNumberFormat="1" applyFont="1" applyFill="1" applyBorder="1" applyAlignment="1" applyProtection="1"/>
    <xf numFmtId="0" fontId="24" fillId="0" borderId="0" xfId="0" applyFont="1" applyFill="1" applyBorder="1" applyAlignment="1">
      <alignment horizontal="right"/>
    </xf>
    <xf numFmtId="0" fontId="52" fillId="0" borderId="0" xfId="44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right"/>
    </xf>
    <xf numFmtId="0" fontId="52" fillId="0" borderId="0" xfId="44" applyNumberFormat="1" applyFont="1" applyFill="1" applyBorder="1" applyAlignment="1" applyProtection="1">
      <alignment horizontal="center"/>
    </xf>
    <xf numFmtId="0" fontId="23" fillId="26" borderId="0" xfId="50" applyNumberFormat="1" applyFont="1" applyFill="1" applyBorder="1" applyAlignment="1" applyProtection="1"/>
    <xf numFmtId="0" fontId="25" fillId="0" borderId="13" xfId="0" applyFont="1" applyFill="1" applyBorder="1" applyAlignment="1">
      <alignment horizontal="right"/>
    </xf>
    <xf numFmtId="0" fontId="23" fillId="0" borderId="0" xfId="68" applyNumberFormat="1" applyFont="1" applyFill="1" applyBorder="1"/>
    <xf numFmtId="1" fontId="23" fillId="0" borderId="0" xfId="44" applyNumberFormat="1" applyFont="1" applyFill="1" applyBorder="1"/>
    <xf numFmtId="0" fontId="49" fillId="0" borderId="0" xfId="44" applyFont="1" applyFill="1" applyBorder="1" applyAlignment="1" applyProtection="1">
      <alignment horizontal="center"/>
    </xf>
    <xf numFmtId="0" fontId="49" fillId="26" borderId="0" xfId="44" applyNumberFormat="1" applyFont="1" applyFill="1" applyBorder="1" applyAlignment="1" applyProtection="1">
      <alignment horizontal="right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3" fillId="0" borderId="13" xfId="51" applyFont="1" applyFill="1" applyBorder="1" applyProtection="1"/>
    <xf numFmtId="0" fontId="23" fillId="0" borderId="0" xfId="48" applyNumberFormat="1" applyFont="1" applyFill="1" applyBorder="1"/>
    <xf numFmtId="0" fontId="49" fillId="0" borderId="0" xfId="51" applyNumberFormat="1" applyFont="1" applyFill="1" applyBorder="1" applyProtection="1"/>
    <xf numFmtId="0" fontId="49" fillId="0" borderId="0" xfId="51" applyNumberFormat="1" applyFont="1" applyFill="1" applyBorder="1" applyAlignment="1" applyProtection="1">
      <alignment horizontal="right"/>
    </xf>
    <xf numFmtId="0" fontId="49" fillId="0" borderId="0" xfId="44" applyFont="1" applyFill="1" applyBorder="1" applyAlignment="1">
      <alignment vertical="top"/>
    </xf>
    <xf numFmtId="0" fontId="49" fillId="0" borderId="0" xfId="44" applyFont="1" applyFill="1" applyBorder="1" applyAlignment="1">
      <alignment horizontal="right" vertical="top"/>
    </xf>
    <xf numFmtId="0" fontId="55" fillId="0" borderId="0" xfId="44" applyFont="1" applyFill="1" applyBorder="1" applyAlignment="1">
      <alignment vertical="top"/>
    </xf>
    <xf numFmtId="0" fontId="49" fillId="0" borderId="0" xfId="44" applyFont="1" applyFill="1" applyBorder="1" applyAlignment="1">
      <alignment horizontal="center" vertical="top" wrapText="1"/>
    </xf>
    <xf numFmtId="164" fontId="23" fillId="0" borderId="0" xfId="62" applyNumberFormat="1" applyFont="1" applyFill="1" applyBorder="1" applyAlignment="1">
      <alignment horizontal="right" wrapText="1"/>
    </xf>
    <xf numFmtId="0" fontId="23" fillId="0" borderId="0" xfId="46" applyFont="1" applyFill="1" applyAlignment="1">
      <alignment horizontal="center"/>
    </xf>
    <xf numFmtId="0" fontId="41" fillId="0" borderId="0" xfId="0" applyFont="1" applyFill="1" applyBorder="1" applyAlignment="1">
      <alignment wrapText="1"/>
    </xf>
    <xf numFmtId="0" fontId="22" fillId="0" borderId="0" xfId="46" applyFont="1" applyFill="1" applyBorder="1" applyAlignment="1" applyProtection="1">
      <alignment horizontal="center" vertical="center" wrapText="1"/>
    </xf>
    <xf numFmtId="0" fontId="22" fillId="0" borderId="11" xfId="28" applyNumberFormat="1" applyFont="1" applyFill="1" applyBorder="1" applyAlignment="1" applyProtection="1">
      <alignment horizontal="right" wrapText="1"/>
    </xf>
    <xf numFmtId="43" fontId="22" fillId="0" borderId="0" xfId="28" applyFont="1" applyFill="1" applyBorder="1" applyAlignment="1">
      <alignment horizontal="right"/>
    </xf>
    <xf numFmtId="43" fontId="49" fillId="0" borderId="0" xfId="28" applyFont="1" applyFill="1" applyBorder="1" applyAlignment="1" applyProtection="1">
      <alignment horizontal="right" wrapText="1"/>
    </xf>
    <xf numFmtId="43" fontId="22" fillId="0" borderId="0" xfId="28" applyFont="1" applyFill="1" applyBorder="1" applyAlignment="1" applyProtection="1">
      <alignment horizontal="right" wrapText="1"/>
    </xf>
    <xf numFmtId="0" fontId="25" fillId="0" borderId="0" xfId="0" applyFont="1" applyFill="1" applyBorder="1" applyAlignment="1">
      <alignment horizontal="right"/>
    </xf>
    <xf numFmtId="43" fontId="23" fillId="0" borderId="0" xfId="28" applyFont="1" applyFill="1" applyBorder="1" applyAlignment="1">
      <alignment horizontal="right"/>
    </xf>
    <xf numFmtId="43" fontId="23" fillId="0" borderId="0" xfId="28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right" wrapText="1"/>
    </xf>
    <xf numFmtId="43" fontId="23" fillId="0" borderId="10" xfId="28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left"/>
    </xf>
    <xf numFmtId="0" fontId="23" fillId="0" borderId="0" xfId="67" applyFont="1" applyFill="1" applyBorder="1" applyAlignment="1">
      <alignment horizontal="center" vertical="top" wrapText="1"/>
    </xf>
    <xf numFmtId="0" fontId="23" fillId="0" borderId="0" xfId="67" applyFont="1" applyFill="1" applyBorder="1" applyAlignment="1">
      <alignment horizontal="left" vertical="top" wrapText="1"/>
    </xf>
    <xf numFmtId="0" fontId="49" fillId="0" borderId="0" xfId="48" applyFont="1" applyFill="1" applyBorder="1" applyAlignment="1">
      <alignment horizontal="left" vertical="top" wrapText="1"/>
    </xf>
    <xf numFmtId="43" fontId="22" fillId="0" borderId="0" xfId="28" applyFont="1" applyFill="1" applyBorder="1" applyAlignment="1">
      <alignment horizontal="right" wrapText="1"/>
    </xf>
    <xf numFmtId="0" fontId="22" fillId="0" borderId="0" xfId="28" applyNumberFormat="1" applyFont="1" applyFill="1" applyBorder="1" applyAlignment="1">
      <alignment horizontal="right"/>
    </xf>
    <xf numFmtId="0" fontId="49" fillId="0" borderId="0" xfId="44" applyNumberFormat="1" applyFont="1" applyFill="1" applyBorder="1" applyAlignment="1">
      <alignment horizontal="center"/>
    </xf>
    <xf numFmtId="0" fontId="49" fillId="0" borderId="0" xfId="44" applyNumberFormat="1" applyFont="1" applyFill="1" applyBorder="1" applyAlignment="1" applyProtection="1">
      <alignment horizontal="center" wrapText="1"/>
    </xf>
    <xf numFmtId="0" fontId="49" fillId="0" borderId="0" xfId="62" applyNumberFormat="1" applyFont="1" applyFill="1" applyBorder="1" applyAlignment="1" applyProtection="1">
      <alignment horizontal="center" wrapText="1"/>
    </xf>
    <xf numFmtId="0" fontId="49" fillId="0" borderId="0" xfId="62" applyNumberFormat="1" applyFont="1" applyFill="1" applyAlignment="1" applyProtection="1">
      <alignment horizontal="center" wrapText="1"/>
    </xf>
    <xf numFmtId="0" fontId="23" fillId="26" borderId="0" xfId="0" applyFont="1" applyFill="1" applyAlignment="1">
      <alignment horizontal="right"/>
    </xf>
    <xf numFmtId="0" fontId="24" fillId="26" borderId="0" xfId="0" applyFont="1" applyFill="1" applyBorder="1" applyAlignment="1">
      <alignment horizontal="right"/>
    </xf>
    <xf numFmtId="0" fontId="23" fillId="26" borderId="10" xfId="0" applyFont="1" applyFill="1" applyBorder="1"/>
    <xf numFmtId="0" fontId="22" fillId="26" borderId="10" xfId="0" applyFont="1" applyFill="1" applyBorder="1" applyAlignment="1">
      <alignment horizontal="right"/>
    </xf>
    <xf numFmtId="0" fontId="22" fillId="26" borderId="0" xfId="0" applyFont="1" applyFill="1" applyAlignment="1">
      <alignment horizontal="left"/>
    </xf>
    <xf numFmtId="0" fontId="22" fillId="26" borderId="0" xfId="0" applyFont="1" applyFill="1"/>
    <xf numFmtId="0" fontId="22" fillId="26" borderId="0" xfId="0" applyFont="1" applyFill="1" applyBorder="1" applyAlignment="1">
      <alignment horizontal="center"/>
    </xf>
    <xf numFmtId="0" fontId="23" fillId="26" borderId="0" xfId="0" applyFont="1" applyFill="1" applyAlignment="1">
      <alignment horizontal="left"/>
    </xf>
    <xf numFmtId="0" fontId="23" fillId="26" borderId="10" xfId="0" applyFont="1" applyFill="1" applyBorder="1" applyAlignment="1">
      <alignment horizontal="center"/>
    </xf>
    <xf numFmtId="0" fontId="23" fillId="26" borderId="10" xfId="0" applyFont="1" applyFill="1" applyBorder="1" applyAlignment="1">
      <alignment horizontal="right"/>
    </xf>
    <xf numFmtId="0" fontId="23" fillId="26" borderId="0" xfId="0" applyFont="1" applyFill="1" applyAlignment="1">
      <alignment horizontal="center"/>
    </xf>
    <xf numFmtId="0" fontId="25" fillId="26" borderId="0" xfId="0" applyFont="1" applyFill="1" applyBorder="1" applyAlignment="1">
      <alignment horizontal="right"/>
    </xf>
    <xf numFmtId="0" fontId="23" fillId="26" borderId="13" xfId="0" applyFont="1" applyFill="1" applyBorder="1" applyAlignment="1">
      <alignment horizontal="right"/>
    </xf>
    <xf numFmtId="0" fontId="25" fillId="26" borderId="13" xfId="0" applyFont="1" applyFill="1" applyBorder="1" applyAlignment="1">
      <alignment horizontal="right"/>
    </xf>
    <xf numFmtId="0" fontId="22" fillId="26" borderId="13" xfId="0" applyFont="1" applyFill="1" applyBorder="1" applyAlignment="1">
      <alignment horizontal="center"/>
    </xf>
    <xf numFmtId="0" fontId="22" fillId="26" borderId="13" xfId="0" applyFont="1" applyFill="1" applyBorder="1" applyAlignment="1">
      <alignment horizontal="right"/>
    </xf>
    <xf numFmtId="43" fontId="49" fillId="0" borderId="0" xfId="28" applyFont="1" applyFill="1" applyBorder="1" applyAlignment="1">
      <alignment horizontal="right"/>
    </xf>
    <xf numFmtId="43" fontId="49" fillId="0" borderId="0" xfId="28" applyFont="1" applyFill="1" applyBorder="1" applyAlignment="1" applyProtection="1">
      <alignment horizontal="right"/>
    </xf>
    <xf numFmtId="43" fontId="49" fillId="0" borderId="10" xfId="28" applyFont="1" applyFill="1" applyBorder="1" applyAlignment="1">
      <alignment horizontal="right"/>
    </xf>
    <xf numFmtId="43" fontId="49" fillId="0" borderId="11" xfId="28" applyFont="1" applyFill="1" applyBorder="1" applyAlignment="1" applyProtection="1">
      <alignment horizontal="right"/>
    </xf>
    <xf numFmtId="43" fontId="49" fillId="0" borderId="10" xfId="28" applyFont="1" applyFill="1" applyBorder="1" applyAlignment="1" applyProtection="1">
      <alignment horizontal="right"/>
    </xf>
    <xf numFmtId="43" fontId="49" fillId="0" borderId="0" xfId="28" applyFont="1" applyFill="1" applyAlignment="1">
      <alignment horizontal="right"/>
    </xf>
    <xf numFmtId="43" fontId="49" fillId="0" borderId="11" xfId="28" applyFont="1" applyFill="1" applyBorder="1" applyAlignment="1">
      <alignment horizontal="right"/>
    </xf>
    <xf numFmtId="43" fontId="49" fillId="0" borderId="0" xfId="28" applyFont="1" applyFill="1" applyAlignment="1" applyProtection="1">
      <alignment horizontal="right"/>
    </xf>
    <xf numFmtId="0" fontId="49" fillId="0" borderId="0" xfId="52" applyNumberFormat="1" applyFont="1" applyFill="1" applyBorder="1" applyAlignment="1">
      <alignment horizontal="right" wrapText="1"/>
    </xf>
    <xf numFmtId="167" fontId="49" fillId="0" borderId="0" xfId="52" applyNumberFormat="1" applyFont="1" applyFill="1" applyBorder="1" applyAlignment="1">
      <alignment vertical="top" wrapText="1"/>
    </xf>
    <xf numFmtId="0" fontId="23" fillId="0" borderId="0" xfId="67" applyFont="1" applyFill="1" applyBorder="1" applyAlignment="1">
      <alignment horizontal="left" vertical="top"/>
    </xf>
    <xf numFmtId="0" fontId="49" fillId="0" borderId="0" xfId="48" applyFont="1" applyFill="1" applyBorder="1" applyAlignment="1">
      <alignment horizontal="center" vertical="top" wrapText="1"/>
    </xf>
    <xf numFmtId="0" fontId="49" fillId="0" borderId="0" xfId="48" applyFont="1" applyFill="1" applyBorder="1" applyAlignment="1">
      <alignment horizontal="left" vertical="top"/>
    </xf>
    <xf numFmtId="0" fontId="49" fillId="26" borderId="0" xfId="0" applyFont="1" applyFill="1" applyAlignment="1">
      <alignment horizontal="right"/>
    </xf>
    <xf numFmtId="0" fontId="54" fillId="26" borderId="0" xfId="0" applyFont="1" applyFill="1" applyBorder="1" applyAlignment="1">
      <alignment horizontal="right"/>
    </xf>
    <xf numFmtId="0" fontId="49" fillId="26" borderId="0" xfId="0" applyFont="1" applyFill="1"/>
    <xf numFmtId="0" fontId="49" fillId="26" borderId="10" xfId="0" applyFont="1" applyFill="1" applyBorder="1"/>
    <xf numFmtId="0" fontId="52" fillId="26" borderId="10" xfId="0" applyFont="1" applyFill="1" applyBorder="1" applyAlignment="1">
      <alignment horizontal="right"/>
    </xf>
    <xf numFmtId="0" fontId="52" fillId="26" borderId="0" xfId="0" applyFont="1" applyFill="1" applyBorder="1" applyAlignment="1">
      <alignment horizontal="right"/>
    </xf>
    <xf numFmtId="0" fontId="52" fillId="26" borderId="0" xfId="0" applyFont="1" applyFill="1" applyAlignment="1">
      <alignment horizontal="left"/>
    </xf>
    <xf numFmtId="0" fontId="49" fillId="26" borderId="0" xfId="0" applyFont="1" applyFill="1" applyBorder="1" applyAlignment="1">
      <alignment horizontal="center"/>
    </xf>
    <xf numFmtId="0" fontId="49" fillId="26" borderId="0" xfId="0" applyFont="1" applyFill="1" applyBorder="1" applyAlignment="1">
      <alignment horizontal="right"/>
    </xf>
    <xf numFmtId="0" fontId="52" fillId="26" borderId="0" xfId="0" applyFont="1" applyFill="1"/>
    <xf numFmtId="0" fontId="52" fillId="26" borderId="0" xfId="0" applyFont="1" applyFill="1" applyBorder="1" applyAlignment="1">
      <alignment horizontal="center"/>
    </xf>
    <xf numFmtId="0" fontId="52" fillId="26" borderId="11" xfId="28" applyNumberFormat="1" applyFont="1" applyFill="1" applyBorder="1" applyAlignment="1" applyProtection="1">
      <alignment horizontal="right" wrapText="1"/>
    </xf>
    <xf numFmtId="0" fontId="49" fillId="26" borderId="0" xfId="0" applyFont="1" applyFill="1" applyAlignment="1">
      <alignment horizontal="left"/>
    </xf>
    <xf numFmtId="0" fontId="49" fillId="26" borderId="10" xfId="0" applyFont="1" applyFill="1" applyBorder="1" applyAlignment="1">
      <alignment horizontal="center"/>
    </xf>
    <xf numFmtId="0" fontId="49" fillId="26" borderId="10" xfId="0" applyFont="1" applyFill="1" applyBorder="1" applyAlignment="1">
      <alignment horizontal="right"/>
    </xf>
    <xf numFmtId="0" fontId="49" fillId="26" borderId="0" xfId="0" applyFont="1" applyFill="1" applyBorder="1"/>
    <xf numFmtId="0" fontId="49" fillId="26" borderId="0" xfId="0" applyFont="1" applyFill="1" applyAlignment="1">
      <alignment horizontal="center"/>
    </xf>
    <xf numFmtId="0" fontId="49" fillId="26" borderId="11" xfId="0" applyFont="1" applyFill="1" applyBorder="1" applyAlignment="1">
      <alignment horizontal="right"/>
    </xf>
    <xf numFmtId="0" fontId="53" fillId="26" borderId="11" xfId="0" applyFont="1" applyFill="1" applyBorder="1" applyAlignment="1">
      <alignment horizontal="right"/>
    </xf>
    <xf numFmtId="0" fontId="53" fillId="26" borderId="0" xfId="0" applyFont="1" applyFill="1" applyBorder="1" applyAlignment="1">
      <alignment horizontal="right"/>
    </xf>
    <xf numFmtId="0" fontId="52" fillId="26" borderId="0" xfId="46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justify" vertical="center"/>
    </xf>
    <xf numFmtId="0" fontId="29" fillId="0" borderId="0" xfId="0" applyFont="1" applyFill="1" applyBorder="1" applyAlignment="1" applyProtection="1">
      <alignment horizontal="left" vertical="top" wrapText="1"/>
    </xf>
    <xf numFmtId="49" fontId="49" fillId="0" borderId="0" xfId="51" applyNumberFormat="1" applyFont="1" applyFill="1" applyBorder="1" applyAlignment="1" applyProtection="1">
      <alignment horizontal="center" vertical="top"/>
    </xf>
    <xf numFmtId="0" fontId="29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 applyProtection="1">
      <alignment horizontal="left" vertical="center" wrapText="1"/>
    </xf>
    <xf numFmtId="2" fontId="28" fillId="0" borderId="0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top"/>
    </xf>
    <xf numFmtId="2" fontId="28" fillId="0" borderId="14" xfId="0" applyNumberFormat="1" applyFont="1" applyBorder="1"/>
    <xf numFmtId="0" fontId="28" fillId="0" borderId="14" xfId="0" applyFont="1" applyBorder="1" applyAlignment="1">
      <alignment vertical="center" wrapText="1"/>
    </xf>
    <xf numFmtId="0" fontId="29" fillId="0" borderId="12" xfId="0" applyFont="1" applyBorder="1" applyAlignment="1" applyProtection="1">
      <alignment horizontal="left" vertical="center" wrapText="1"/>
    </xf>
    <xf numFmtId="2" fontId="28" fillId="0" borderId="0" xfId="0" applyNumberFormat="1" applyFont="1" applyAlignment="1">
      <alignment horizontal="justify" vertical="center" wrapText="1"/>
    </xf>
    <xf numFmtId="43" fontId="23" fillId="0" borderId="12" xfId="28" applyFont="1" applyFill="1" applyBorder="1" applyAlignment="1" applyProtection="1">
      <alignment horizontal="right" wrapText="1"/>
    </xf>
    <xf numFmtId="0" fontId="23" fillId="26" borderId="0" xfId="44" applyFont="1" applyFill="1" applyBorder="1" applyAlignment="1">
      <alignment horizontal="center"/>
    </xf>
    <xf numFmtId="0" fontId="23" fillId="26" borderId="0" xfId="62" quotePrefix="1" applyNumberFormat="1" applyFont="1" applyFill="1" applyBorder="1" applyAlignment="1" applyProtection="1">
      <alignment horizontal="center" wrapText="1"/>
    </xf>
    <xf numFmtId="0" fontId="25" fillId="0" borderId="0" xfId="0" applyFont="1" applyFill="1" applyAlignment="1">
      <alignment horizontal="center"/>
    </xf>
    <xf numFmtId="0" fontId="52" fillId="0" borderId="0" xfId="44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Alignment="1"/>
    <xf numFmtId="171" fontId="23" fillId="0" borderId="0" xfId="48" applyNumberFormat="1" applyFont="1" applyFill="1" applyBorder="1" applyAlignment="1">
      <alignment horizontal="right" vertical="top" wrapText="1"/>
    </xf>
    <xf numFmtId="0" fontId="23" fillId="0" borderId="12" xfId="49" applyFont="1" applyFill="1" applyBorder="1" applyAlignment="1">
      <alignment vertical="top"/>
    </xf>
    <xf numFmtId="0" fontId="23" fillId="0" borderId="0" xfId="49" applyFont="1" applyFill="1" applyAlignment="1">
      <alignment horizontal="center" vertical="center" wrapText="1"/>
    </xf>
    <xf numFmtId="0" fontId="23" fillId="0" borderId="0" xfId="44" applyFont="1" applyFill="1" applyAlignment="1">
      <alignment horizontal="left" vertical="center"/>
    </xf>
    <xf numFmtId="0" fontId="23" fillId="0" borderId="0" xfId="44" applyFont="1" applyFill="1" applyAlignment="1">
      <alignment vertical="center"/>
    </xf>
    <xf numFmtId="0" fontId="23" fillId="0" borderId="0" xfId="49" applyNumberFormat="1" applyFont="1" applyFill="1" applyAlignment="1">
      <alignment vertical="center"/>
    </xf>
    <xf numFmtId="164" fontId="23" fillId="0" borderId="0" xfId="62" applyFont="1" applyFill="1" applyBorder="1" applyAlignment="1" applyProtection="1">
      <alignment horizontal="center" wrapText="1"/>
    </xf>
    <xf numFmtId="0" fontId="23" fillId="0" borderId="0" xfId="44" applyNumberFormat="1" applyFont="1" applyFill="1" applyBorder="1" applyAlignment="1" applyProtection="1">
      <alignment horizontal="center" wrapText="1"/>
    </xf>
    <xf numFmtId="0" fontId="23" fillId="0" borderId="0" xfId="52" applyFont="1" applyFill="1" applyAlignment="1">
      <alignment horizontal="center"/>
    </xf>
    <xf numFmtId="0" fontId="23" fillId="0" borderId="0" xfId="49" applyFont="1" applyFill="1" applyAlignment="1">
      <alignment horizontal="center" vertical="top" wrapText="1"/>
    </xf>
    <xf numFmtId="0" fontId="49" fillId="0" borderId="0" xfId="44" applyNumberFormat="1" applyFont="1" applyFill="1" applyBorder="1" applyAlignment="1">
      <alignment horizontal="center" wrapText="1"/>
    </xf>
    <xf numFmtId="0" fontId="49" fillId="0" borderId="0" xfId="62" applyNumberFormat="1" applyFont="1" applyFill="1" applyBorder="1" applyAlignment="1">
      <alignment horizontal="center" wrapText="1"/>
    </xf>
    <xf numFmtId="164" fontId="49" fillId="0" borderId="0" xfId="62" applyFont="1" applyFill="1" applyBorder="1" applyAlignment="1">
      <alignment horizontal="center" wrapText="1"/>
    </xf>
    <xf numFmtId="0" fontId="49" fillId="0" borderId="0" xfId="44" applyNumberFormat="1" applyFont="1" applyFill="1" applyAlignment="1">
      <alignment horizontal="center" wrapText="1"/>
    </xf>
    <xf numFmtId="0" fontId="49" fillId="0" borderId="0" xfId="52" applyNumberFormat="1" applyFont="1" applyFill="1" applyAlignment="1">
      <alignment horizontal="center" wrapText="1"/>
    </xf>
    <xf numFmtId="164" fontId="49" fillId="0" borderId="0" xfId="62" applyFont="1" applyFill="1" applyBorder="1" applyAlignment="1" applyProtection="1">
      <alignment horizontal="center" wrapText="1"/>
    </xf>
    <xf numFmtId="0" fontId="49" fillId="0" borderId="0" xfId="51" applyNumberFormat="1" applyFont="1" applyFill="1" applyBorder="1" applyAlignment="1" applyProtection="1">
      <alignment horizontal="center"/>
    </xf>
    <xf numFmtId="0" fontId="49" fillId="0" borderId="0" xfId="44" applyFont="1" applyFill="1" applyAlignment="1">
      <alignment horizontal="center"/>
    </xf>
    <xf numFmtId="43" fontId="23" fillId="0" borderId="0" xfId="28" applyFont="1" applyFill="1" applyBorder="1" applyAlignment="1">
      <alignment horizontal="center" wrapText="1"/>
    </xf>
    <xf numFmtId="0" fontId="23" fillId="0" borderId="0" xfId="44" applyFont="1" applyFill="1" applyBorder="1" applyAlignment="1">
      <alignment vertical="top"/>
    </xf>
    <xf numFmtId="0" fontId="23" fillId="0" borderId="0" xfId="44" applyFont="1" applyFill="1" applyAlignment="1">
      <alignment vertical="top"/>
    </xf>
    <xf numFmtId="0" fontId="23" fillId="26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 wrapText="1"/>
    </xf>
    <xf numFmtId="0" fontId="25" fillId="0" borderId="0" xfId="0" applyNumberFormat="1" applyFont="1" applyFill="1" applyBorder="1" applyAlignment="1">
      <alignment horizontal="right"/>
    </xf>
    <xf numFmtId="49" fontId="49" fillId="0" borderId="0" xfId="49" applyNumberFormat="1" applyFont="1" applyFill="1" applyBorder="1" applyAlignment="1">
      <alignment horizontal="center"/>
    </xf>
    <xf numFmtId="0" fontId="49" fillId="0" borderId="0" xfId="51" applyFont="1" applyFill="1" applyBorder="1" applyProtection="1"/>
    <xf numFmtId="164" fontId="23" fillId="0" borderId="0" xfId="62" applyFont="1" applyFill="1" applyBorder="1" applyAlignment="1" applyProtection="1">
      <alignment horizontal="right"/>
    </xf>
    <xf numFmtId="0" fontId="23" fillId="0" borderId="12" xfId="62" applyNumberFormat="1" applyFont="1" applyFill="1" applyBorder="1" applyAlignment="1" applyProtection="1">
      <alignment horizontal="right" wrapText="1"/>
    </xf>
    <xf numFmtId="0" fontId="24" fillId="0" borderId="0" xfId="0" applyFont="1" applyFill="1" applyBorder="1" applyAlignment="1">
      <alignment horizontal="right"/>
    </xf>
    <xf numFmtId="0" fontId="23" fillId="0" borderId="0" xfId="50" applyFont="1" applyFill="1" applyBorder="1" applyProtection="1"/>
    <xf numFmtId="0" fontId="23" fillId="26" borderId="0" xfId="51" applyFont="1" applyFill="1" applyBorder="1" applyAlignment="1" applyProtection="1">
      <alignment horizontal="right" vertical="top"/>
    </xf>
    <xf numFmtId="0" fontId="23" fillId="0" borderId="0" xfId="49" applyFont="1" applyFill="1" applyBorder="1" applyAlignment="1" applyProtection="1">
      <alignment horizontal="center"/>
    </xf>
    <xf numFmtId="0" fontId="23" fillId="0" borderId="0" xfId="49" applyNumberFormat="1" applyFont="1" applyFill="1" applyAlignment="1" applyProtection="1">
      <alignment horizontal="center"/>
    </xf>
    <xf numFmtId="0" fontId="22" fillId="0" borderId="0" xfId="49" applyFont="1" applyFill="1"/>
    <xf numFmtId="164" fontId="23" fillId="0" borderId="0" xfId="62" applyFont="1" applyFill="1" applyAlignment="1">
      <alignment horizontal="right"/>
    </xf>
    <xf numFmtId="0" fontId="22" fillId="0" borderId="0" xfId="49" applyFont="1" applyFill="1" applyAlignment="1" applyProtection="1">
      <alignment horizontal="left"/>
    </xf>
    <xf numFmtId="0" fontId="23" fillId="0" borderId="10" xfId="49" applyFont="1" applyFill="1" applyBorder="1"/>
    <xf numFmtId="0" fontId="24" fillId="0" borderId="0" xfId="0" applyFont="1" applyFill="1" applyBorder="1" applyAlignment="1">
      <alignment horizontal="right"/>
    </xf>
    <xf numFmtId="0" fontId="22" fillId="26" borderId="0" xfId="49" applyNumberFormat="1" applyFont="1" applyFill="1" applyBorder="1" applyAlignment="1">
      <alignment horizontal="center"/>
    </xf>
    <xf numFmtId="0" fontId="23" fillId="26" borderId="0" xfId="47" applyFont="1" applyFill="1" applyBorder="1" applyAlignment="1" applyProtection="1">
      <alignment horizontal="left" vertical="top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Alignment="1">
      <alignment horizontal="center" vertical="top"/>
    </xf>
    <xf numFmtId="0" fontId="22" fillId="0" borderId="0" xfId="49" applyFont="1" applyFill="1" applyBorder="1" applyAlignment="1">
      <alignment horizontal="center"/>
    </xf>
    <xf numFmtId="0" fontId="52" fillId="0" borderId="0" xfId="49" applyFont="1" applyFill="1" applyBorder="1" applyAlignment="1" applyProtection="1">
      <alignment horizontal="center"/>
    </xf>
    <xf numFmtId="0" fontId="23" fillId="0" borderId="0" xfId="44" applyFont="1" applyFill="1" applyBorder="1" applyAlignment="1">
      <alignment horizontal="left" vertical="top" wrapText="1"/>
    </xf>
    <xf numFmtId="0" fontId="22" fillId="26" borderId="0" xfId="49" applyFont="1" applyFill="1" applyAlignment="1" applyProtection="1">
      <alignment horizontal="center"/>
    </xf>
    <xf numFmtId="0" fontId="23" fillId="0" borderId="0" xfId="49" applyFont="1" applyFill="1" applyAlignment="1">
      <alignment horizontal="left" vertical="center" wrapText="1"/>
    </xf>
    <xf numFmtId="0" fontId="52" fillId="0" borderId="0" xfId="49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3" fillId="0" borderId="0" xfId="49" applyFont="1" applyFill="1" applyAlignment="1">
      <alignment horizontal="left" vertical="top" wrapText="1"/>
    </xf>
    <xf numFmtId="0" fontId="22" fillId="0" borderId="0" xfId="49" applyFont="1" applyFill="1" applyBorder="1" applyAlignment="1">
      <alignment horizontal="center" vertical="top" wrapText="1"/>
    </xf>
    <xf numFmtId="167" fontId="23" fillId="0" borderId="0" xfId="49" applyNumberFormat="1" applyFont="1" applyFill="1" applyBorder="1" applyAlignment="1">
      <alignment horizontal="right" vertical="top"/>
    </xf>
    <xf numFmtId="0" fontId="23" fillId="0" borderId="0" xfId="44" applyNumberFormat="1" applyFont="1" applyFill="1" applyBorder="1" applyAlignment="1">
      <alignment horizontal="left" vertical="top" wrapText="1"/>
    </xf>
    <xf numFmtId="0" fontId="22" fillId="0" borderId="0" xfId="44" applyNumberFormat="1" applyFont="1" applyFill="1" applyBorder="1" applyAlignment="1">
      <alignment horizontal="right" vertical="top" wrapText="1"/>
    </xf>
    <xf numFmtId="0" fontId="22" fillId="0" borderId="0" xfId="44" applyNumberFormat="1" applyFont="1" applyFill="1" applyBorder="1" applyAlignment="1" applyProtection="1">
      <alignment horizontal="left" vertical="top" wrapText="1"/>
    </xf>
    <xf numFmtId="0" fontId="23" fillId="0" borderId="0" xfId="44" applyNumberFormat="1" applyFont="1" applyFill="1" applyBorder="1" applyAlignment="1">
      <alignment horizontal="right" vertical="top" wrapText="1"/>
    </xf>
    <xf numFmtId="0" fontId="23" fillId="0" borderId="0" xfId="44" applyNumberFormat="1" applyFont="1" applyFill="1" applyBorder="1" applyAlignment="1" applyProtection="1">
      <alignment horizontal="left" vertical="top" wrapText="1"/>
    </xf>
    <xf numFmtId="0" fontId="23" fillId="0" borderId="0" xfId="44" applyNumberFormat="1" applyFont="1" applyFill="1" applyAlignment="1">
      <alignment horizontal="left" vertical="top" wrapText="1"/>
    </xf>
    <xf numFmtId="0" fontId="23" fillId="0" borderId="0" xfId="62" applyNumberFormat="1" applyFont="1" applyFill="1" applyBorder="1" applyAlignment="1">
      <alignment horizontal="right"/>
    </xf>
    <xf numFmtId="0" fontId="23" fillId="0" borderId="11" xfId="49" applyFont="1" applyFill="1" applyBorder="1" applyAlignment="1">
      <alignment horizontal="right" vertical="top" wrapText="1"/>
    </xf>
    <xf numFmtId="0" fontId="23" fillId="0" borderId="11" xfId="49" applyNumberFormat="1" applyFont="1" applyFill="1" applyBorder="1" applyAlignment="1">
      <alignment horizontal="right"/>
    </xf>
    <xf numFmtId="0" fontId="23" fillId="0" borderId="0" xfId="44" applyFont="1" applyFill="1" applyAlignment="1">
      <alignment vertical="top" wrapText="1"/>
    </xf>
    <xf numFmtId="49" fontId="23" fillId="0" borderId="0" xfId="44" applyNumberFormat="1" applyFont="1" applyFill="1" applyAlignment="1">
      <alignment horizontal="center"/>
    </xf>
    <xf numFmtId="0" fontId="23" fillId="0" borderId="0" xfId="44" applyFont="1" applyFill="1" applyBorder="1" applyAlignment="1">
      <alignment vertical="top" wrapText="1"/>
    </xf>
    <xf numFmtId="0" fontId="22" fillId="0" borderId="0" xfId="44" applyFont="1" applyFill="1" applyAlignment="1">
      <alignment vertical="top" wrapText="1"/>
    </xf>
    <xf numFmtId="0" fontId="23" fillId="0" borderId="11" xfId="44" applyFont="1" applyFill="1" applyBorder="1" applyAlignment="1">
      <alignment vertical="top" wrapText="1"/>
    </xf>
    <xf numFmtId="0" fontId="23" fillId="0" borderId="10" xfId="44" applyFont="1" applyFill="1" applyBorder="1" applyAlignment="1">
      <alignment vertical="top" wrapText="1"/>
    </xf>
    <xf numFmtId="164" fontId="49" fillId="0" borderId="0" xfId="62" applyFont="1" applyFill="1" applyBorder="1" applyAlignment="1" applyProtection="1">
      <alignment horizontal="right"/>
    </xf>
    <xf numFmtId="164" fontId="23" fillId="26" borderId="0" xfId="62" applyFont="1" applyFill="1" applyAlignment="1" applyProtection="1">
      <alignment horizontal="right"/>
    </xf>
    <xf numFmtId="0" fontId="23" fillId="0" borderId="0" xfId="52" applyFont="1" applyFill="1" applyBorder="1" applyAlignment="1" applyProtection="1">
      <alignment horizontal="left" vertical="top"/>
    </xf>
    <xf numFmtId="0" fontId="22" fillId="0" borderId="0" xfId="44" applyFont="1" applyFill="1" applyAlignment="1">
      <alignment horizontal="right" vertical="top" wrapText="1"/>
    </xf>
    <xf numFmtId="174" fontId="22" fillId="0" borderId="0" xfId="44" applyNumberFormat="1" applyFont="1" applyFill="1" applyBorder="1" applyAlignment="1">
      <alignment horizontal="right" vertical="top" wrapText="1"/>
    </xf>
    <xf numFmtId="174" fontId="22" fillId="0" borderId="0" xfId="44" applyNumberFormat="1" applyFont="1" applyFill="1" applyAlignment="1">
      <alignment horizontal="right" vertical="top" wrapText="1"/>
    </xf>
    <xf numFmtId="0" fontId="23" fillId="0" borderId="0" xfId="48" applyFont="1" applyFill="1" applyBorder="1" applyAlignment="1">
      <alignment vertical="top" wrapText="1"/>
    </xf>
    <xf numFmtId="0" fontId="22" fillId="0" borderId="0" xfId="50" applyNumberFormat="1" applyFont="1" applyFill="1" applyBorder="1" applyAlignment="1">
      <alignment horizontal="left" vertical="top" wrapText="1"/>
    </xf>
    <xf numFmtId="0" fontId="23" fillId="0" borderId="0" xfId="49" applyNumberFormat="1" applyFont="1" applyFill="1" applyAlignment="1">
      <alignment horizontal="left" vertical="top" wrapText="1"/>
    </xf>
    <xf numFmtId="0" fontId="22" fillId="0" borderId="0" xfId="49" applyNumberFormat="1" applyFont="1" applyFill="1" applyBorder="1" applyAlignment="1">
      <alignment horizontal="right" vertical="top" wrapText="1"/>
    </xf>
    <xf numFmtId="0" fontId="22" fillId="0" borderId="0" xfId="49" applyNumberFormat="1" applyFont="1" applyFill="1" applyBorder="1" applyAlignment="1" applyProtection="1">
      <alignment horizontal="left" vertical="top" wrapText="1"/>
    </xf>
    <xf numFmtId="0" fontId="23" fillId="0" borderId="0" xfId="49" applyNumberFormat="1" applyFont="1" applyFill="1" applyBorder="1" applyAlignment="1" applyProtection="1">
      <alignment horizontal="left" vertical="top" wrapText="1"/>
    </xf>
    <xf numFmtId="0" fontId="23" fillId="0" borderId="10" xfId="49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right" vertical="top"/>
    </xf>
    <xf numFmtId="164" fontId="49" fillId="0" borderId="0" xfId="62" applyFont="1" applyFill="1" applyBorder="1" applyAlignment="1">
      <alignment horizontal="right"/>
    </xf>
    <xf numFmtId="183" fontId="52" fillId="0" borderId="0" xfId="49" applyNumberFormat="1" applyFont="1" applyFill="1" applyBorder="1" applyAlignment="1">
      <alignment horizontal="right" vertical="top" wrapText="1"/>
    </xf>
    <xf numFmtId="171" fontId="49" fillId="0" borderId="0" xfId="49" applyNumberFormat="1" applyFont="1" applyFill="1" applyBorder="1" applyAlignment="1">
      <alignment horizontal="right" vertical="top" wrapText="1"/>
    </xf>
    <xf numFmtId="164" fontId="49" fillId="0" borderId="0" xfId="49" applyNumberFormat="1" applyFont="1" applyFill="1" applyBorder="1"/>
    <xf numFmtId="164" fontId="49" fillId="0" borderId="10" xfId="62" applyFont="1" applyFill="1" applyBorder="1" applyAlignment="1">
      <alignment horizontal="right" wrapText="1"/>
    </xf>
    <xf numFmtId="0" fontId="49" fillId="0" borderId="11" xfId="49" applyFont="1" applyFill="1" applyBorder="1" applyAlignment="1">
      <alignment vertical="top" wrapText="1"/>
    </xf>
    <xf numFmtId="0" fontId="49" fillId="0" borderId="11" xfId="49" applyNumberFormat="1" applyFont="1" applyFill="1" applyBorder="1" applyAlignment="1" applyProtection="1">
      <alignment horizontal="right" wrapText="1"/>
    </xf>
    <xf numFmtId="0" fontId="49" fillId="0" borderId="11" xfId="49" applyNumberFormat="1" applyFont="1" applyFill="1" applyBorder="1" applyAlignment="1" applyProtection="1">
      <alignment horizontal="right"/>
    </xf>
    <xf numFmtId="176" fontId="52" fillId="0" borderId="0" xfId="49" applyNumberFormat="1" applyFont="1" applyFill="1" applyBorder="1" applyAlignment="1">
      <alignment horizontal="right" vertical="top" wrapText="1"/>
    </xf>
    <xf numFmtId="0" fontId="49" fillId="0" borderId="10" xfId="49" applyFont="1" applyFill="1" applyBorder="1" applyAlignment="1">
      <alignment vertical="top" wrapText="1"/>
    </xf>
    <xf numFmtId="0" fontId="49" fillId="0" borderId="0" xfId="49" applyFont="1" applyFill="1" applyAlignment="1">
      <alignment vertical="top" wrapText="1"/>
    </xf>
    <xf numFmtId="164" fontId="49" fillId="0" borderId="0" xfId="62" applyFont="1" applyFill="1" applyAlignment="1">
      <alignment horizontal="right"/>
    </xf>
    <xf numFmtId="0" fontId="53" fillId="0" borderId="0" xfId="44" applyNumberFormat="1" applyFont="1" applyFill="1" applyBorder="1" applyAlignment="1" applyProtection="1">
      <alignment horizontal="right" wrapText="1"/>
    </xf>
    <xf numFmtId="164" fontId="49" fillId="0" borderId="12" xfId="62" applyFont="1" applyFill="1" applyBorder="1" applyAlignment="1" applyProtection="1">
      <alignment horizontal="right" wrapText="1"/>
    </xf>
    <xf numFmtId="0" fontId="49" fillId="0" borderId="12" xfId="62" applyNumberFormat="1" applyFont="1" applyFill="1" applyBorder="1" applyAlignment="1" applyProtection="1">
      <alignment horizontal="right" wrapText="1"/>
    </xf>
    <xf numFmtId="164" fontId="49" fillId="0" borderId="10" xfId="62" applyFont="1" applyFill="1" applyBorder="1" applyAlignment="1" applyProtection="1">
      <alignment horizontal="right"/>
    </xf>
    <xf numFmtId="168" fontId="23" fillId="0" borderId="0" xfId="52" applyNumberFormat="1" applyFont="1" applyFill="1" applyBorder="1" applyAlignment="1">
      <alignment horizontal="right" vertical="top" wrapText="1"/>
    </xf>
    <xf numFmtId="0" fontId="22" fillId="0" borderId="0" xfId="49" applyFont="1" applyFill="1" applyBorder="1" applyAlignment="1" applyProtection="1">
      <alignment vertical="top" wrapText="1"/>
    </xf>
    <xf numFmtId="164" fontId="49" fillId="0" borderId="11" xfId="62" applyFont="1" applyFill="1" applyBorder="1" applyAlignment="1" applyProtection="1">
      <alignment horizontal="right"/>
    </xf>
    <xf numFmtId="167" fontId="23" fillId="0" borderId="0" xfId="44" applyNumberFormat="1" applyFont="1" applyFill="1" applyBorder="1" applyAlignment="1">
      <alignment vertical="top" wrapText="1"/>
    </xf>
    <xf numFmtId="174" fontId="22" fillId="0" borderId="0" xfId="44" applyNumberFormat="1" applyFont="1" applyFill="1" applyBorder="1" applyAlignment="1">
      <alignment vertical="top" wrapText="1"/>
    </xf>
    <xf numFmtId="0" fontId="49" fillId="0" borderId="10" xfId="62" applyNumberFormat="1" applyFont="1" applyFill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right" vertical="top" wrapText="1"/>
    </xf>
    <xf numFmtId="0" fontId="23" fillId="0" borderId="10" xfId="44" applyNumberFormat="1" applyFont="1" applyFill="1" applyBorder="1" applyAlignment="1">
      <alignment horizontal="left" vertical="top" wrapText="1"/>
    </xf>
    <xf numFmtId="0" fontId="22" fillId="0" borderId="10" xfId="44" applyNumberFormat="1" applyFont="1" applyFill="1" applyBorder="1" applyAlignment="1">
      <alignment horizontal="right" vertical="top" wrapText="1"/>
    </xf>
    <xf numFmtId="0" fontId="22" fillId="0" borderId="10" xfId="44" applyNumberFormat="1" applyFont="1" applyFill="1" applyBorder="1" applyAlignment="1">
      <alignment vertical="top" wrapText="1"/>
    </xf>
    <xf numFmtId="0" fontId="49" fillId="0" borderId="0" xfId="51" applyFont="1" applyFill="1" applyBorder="1" applyAlignment="1" applyProtection="1">
      <alignment horizontal="right" vertical="top" wrapText="1"/>
    </xf>
    <xf numFmtId="0" fontId="49" fillId="0" borderId="0" xfId="67" applyFont="1" applyFill="1" applyBorder="1" applyAlignment="1">
      <alignment horizontal="left" vertical="top" wrapText="1"/>
    </xf>
    <xf numFmtId="0" fontId="24" fillId="0" borderId="11" xfId="28" applyNumberFormat="1" applyFont="1" applyFill="1" applyBorder="1" applyAlignment="1" applyProtection="1">
      <alignment horizontal="right" wrapText="1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right"/>
    </xf>
    <xf numFmtId="0" fontId="25" fillId="0" borderId="0" xfId="51" applyFont="1" applyFill="1" applyBorder="1" applyAlignment="1" applyProtection="1">
      <alignment horizontal="right"/>
    </xf>
    <xf numFmtId="0" fontId="25" fillId="0" borderId="0" xfId="44" applyFont="1" applyFill="1" applyAlignment="1">
      <alignment horizontal="right" vertical="top" wrapText="1"/>
    </xf>
    <xf numFmtId="0" fontId="25" fillId="0" borderId="0" xfId="44" applyFont="1" applyFill="1" applyAlignment="1">
      <alignment vertical="top" wrapText="1"/>
    </xf>
    <xf numFmtId="0" fontId="22" fillId="0" borderId="0" xfId="44" applyFont="1" applyFill="1" applyAlignment="1">
      <alignment horizontal="left" vertical="top" wrapText="1"/>
    </xf>
    <xf numFmtId="0" fontId="25" fillId="0" borderId="0" xfId="44" applyNumberFormat="1" applyFont="1" applyFill="1"/>
    <xf numFmtId="164" fontId="25" fillId="0" borderId="0" xfId="62" applyFont="1" applyFill="1" applyAlignment="1">
      <alignment horizontal="right"/>
    </xf>
    <xf numFmtId="0" fontId="24" fillId="0" borderId="0" xfId="44" applyFont="1" applyFill="1" applyAlignment="1">
      <alignment vertical="top" wrapText="1"/>
    </xf>
    <xf numFmtId="0" fontId="24" fillId="0" borderId="0" xfId="44" applyFont="1" applyFill="1" applyAlignment="1" applyProtection="1">
      <alignment horizontal="left" vertical="top" wrapText="1"/>
    </xf>
    <xf numFmtId="174" fontId="24" fillId="0" borderId="0" xfId="44" applyNumberFormat="1" applyFont="1" applyFill="1" applyAlignment="1">
      <alignment vertical="top" wrapText="1"/>
    </xf>
    <xf numFmtId="0" fontId="25" fillId="0" borderId="0" xfId="44" applyFont="1" applyFill="1" applyAlignment="1" applyProtection="1">
      <alignment horizontal="left" vertical="top" wrapText="1"/>
    </xf>
    <xf numFmtId="171" fontId="25" fillId="0" borderId="0" xfId="44" applyNumberFormat="1" applyFont="1" applyFill="1" applyAlignment="1">
      <alignment horizontal="right" vertical="top" wrapText="1"/>
    </xf>
    <xf numFmtId="0" fontId="25" fillId="0" borderId="11" xfId="44" applyNumberFormat="1" applyFont="1" applyFill="1" applyBorder="1" applyAlignment="1" applyProtection="1">
      <alignment horizontal="right"/>
    </xf>
    <xf numFmtId="0" fontId="25" fillId="0" borderId="11" xfId="62" applyNumberFormat="1" applyFont="1" applyFill="1" applyBorder="1" applyAlignment="1" applyProtection="1">
      <alignment horizontal="right" wrapText="1"/>
    </xf>
    <xf numFmtId="0" fontId="25" fillId="0" borderId="10" xfId="62" applyNumberFormat="1" applyFont="1" applyFill="1" applyBorder="1" applyAlignment="1" applyProtection="1">
      <alignment horizontal="right" wrapText="1"/>
    </xf>
    <xf numFmtId="0" fontId="25" fillId="0" borderId="10" xfId="44" applyFont="1" applyFill="1" applyBorder="1" applyAlignment="1">
      <alignment vertical="top" wrapText="1"/>
    </xf>
    <xf numFmtId="0" fontId="24" fillId="0" borderId="10" xfId="44" applyFont="1" applyFill="1" applyBorder="1" applyAlignment="1" applyProtection="1">
      <alignment horizontal="left" vertical="top" wrapText="1"/>
    </xf>
    <xf numFmtId="1" fontId="49" fillId="0" borderId="0" xfId="50" applyNumberFormat="1" applyFont="1" applyFill="1" applyBorder="1" applyAlignment="1" applyProtection="1">
      <alignment horizontal="right"/>
    </xf>
    <xf numFmtId="0" fontId="22" fillId="0" borderId="0" xfId="44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>
      <alignment horizontal="right" vertical="center"/>
    </xf>
    <xf numFmtId="167" fontId="23" fillId="0" borderId="0" xfId="49" applyNumberFormat="1" applyFont="1" applyFill="1" applyAlignment="1">
      <alignment horizontal="right" vertical="top" wrapText="1"/>
    </xf>
    <xf numFmtId="0" fontId="49" fillId="26" borderId="0" xfId="51" applyFont="1" applyFill="1" applyBorder="1" applyAlignment="1" applyProtection="1"/>
    <xf numFmtId="49" fontId="49" fillId="26" borderId="0" xfId="51" applyNumberFormat="1" applyFont="1" applyFill="1" applyBorder="1" applyAlignment="1" applyProtection="1">
      <alignment horizontal="center"/>
    </xf>
    <xf numFmtId="0" fontId="23" fillId="26" borderId="0" xfId="67" applyNumberFormat="1" applyFont="1" applyFill="1" applyAlignment="1" applyProtection="1">
      <alignment horizontal="right"/>
    </xf>
    <xf numFmtId="0" fontId="49" fillId="0" borderId="10" xfId="49" applyNumberFormat="1" applyFont="1" applyFill="1" applyBorder="1"/>
    <xf numFmtId="0" fontId="23" fillId="0" borderId="0" xfId="67" applyFont="1" applyFill="1" applyAlignment="1">
      <alignment vertical="top" wrapText="1"/>
    </xf>
    <xf numFmtId="0" fontId="22" fillId="0" borderId="0" xfId="67" applyFont="1" applyFill="1" applyAlignment="1" applyProtection="1">
      <alignment horizontal="left" vertical="top" wrapText="1"/>
    </xf>
    <xf numFmtId="0" fontId="23" fillId="0" borderId="10" xfId="49" applyNumberFormat="1" applyFont="1" applyFill="1" applyBorder="1"/>
    <xf numFmtId="0" fontId="23" fillId="0" borderId="0" xfId="49" applyFont="1" applyFill="1" applyAlignment="1">
      <alignment horizontal="right" vertical="top"/>
    </xf>
    <xf numFmtId="49" fontId="23" fillId="0" borderId="0" xfId="49" applyNumberFormat="1" applyFont="1" applyFill="1" applyAlignment="1">
      <alignment horizontal="right"/>
    </xf>
    <xf numFmtId="0" fontId="22" fillId="0" borderId="0" xfId="44" applyNumberFormat="1" applyFont="1" applyFill="1" applyBorder="1" applyAlignment="1">
      <alignment vertical="top" wrapText="1"/>
    </xf>
    <xf numFmtId="0" fontId="23" fillId="0" borderId="0" xfId="51" applyFont="1" applyFill="1" applyAlignment="1" applyProtection="1"/>
    <xf numFmtId="0" fontId="23" fillId="0" borderId="0" xfId="62" applyNumberFormat="1" applyFont="1" applyFill="1" applyBorder="1" applyAlignment="1" applyProtection="1">
      <alignment horizontal="center" wrapText="1"/>
    </xf>
    <xf numFmtId="0" fontId="23" fillId="0" borderId="0" xfId="52" applyFont="1" applyFill="1" applyBorder="1" applyAlignment="1">
      <alignment horizontal="right" vertical="top"/>
    </xf>
    <xf numFmtId="0" fontId="23" fillId="0" borderId="0" xfId="49" applyFont="1" applyFill="1" applyAlignment="1">
      <alignment vertical="top"/>
    </xf>
    <xf numFmtId="0" fontId="23" fillId="0" borderId="11" xfId="49" applyFont="1" applyFill="1" applyBorder="1" applyAlignment="1">
      <alignment vertical="top"/>
    </xf>
    <xf numFmtId="181" fontId="23" fillId="0" borderId="0" xfId="49" applyNumberFormat="1" applyFont="1" applyFill="1" applyBorder="1" applyAlignment="1">
      <alignment horizontal="right" vertical="top"/>
    </xf>
    <xf numFmtId="0" fontId="23" fillId="0" borderId="10" xfId="49" applyFont="1" applyFill="1" applyBorder="1" applyAlignment="1">
      <alignment vertical="top"/>
    </xf>
    <xf numFmtId="0" fontId="23" fillId="0" borderId="10" xfId="49" applyFont="1" applyFill="1" applyBorder="1" applyAlignment="1">
      <alignment horizontal="right" vertical="center" wrapText="1"/>
    </xf>
    <xf numFmtId="164" fontId="23" fillId="0" borderId="0" xfId="62" applyFont="1" applyFill="1" applyAlignment="1" applyProtection="1">
      <alignment horizontal="right" vertical="center"/>
    </xf>
    <xf numFmtId="0" fontId="23" fillId="0" borderId="0" xfId="49" applyNumberFormat="1" applyFont="1" applyFill="1" applyBorder="1" applyAlignment="1" applyProtection="1">
      <alignment horizontal="right" vertical="center"/>
    </xf>
    <xf numFmtId="164" fontId="23" fillId="0" borderId="0" xfId="62" applyFont="1" applyFill="1" applyBorder="1" applyAlignment="1" applyProtection="1">
      <alignment horizontal="right" vertical="center"/>
    </xf>
    <xf numFmtId="49" fontId="23" fillId="0" borderId="0" xfId="49" applyNumberFormat="1" applyFont="1" applyFill="1" applyBorder="1" applyAlignment="1">
      <alignment horizontal="right" vertical="top" wrapText="1"/>
    </xf>
    <xf numFmtId="164" fontId="25" fillId="0" borderId="0" xfId="62" applyFont="1" applyFill="1" applyBorder="1" applyAlignment="1">
      <alignment horizontal="right"/>
    </xf>
    <xf numFmtId="49" fontId="23" fillId="0" borderId="0" xfId="49" applyNumberFormat="1" applyFont="1" applyFill="1" applyAlignment="1">
      <alignment horizontal="center" vertical="top"/>
    </xf>
    <xf numFmtId="0" fontId="24" fillId="0" borderId="0" xfId="0" applyFont="1" applyFill="1" applyBorder="1" applyAlignment="1">
      <alignment horizontal="right"/>
    </xf>
    <xf numFmtId="0" fontId="22" fillId="26" borderId="0" xfId="49" applyFont="1" applyFill="1" applyAlignment="1" applyProtection="1">
      <alignment horizontal="center"/>
    </xf>
    <xf numFmtId="170" fontId="23" fillId="0" borderId="0" xfId="49" applyNumberFormat="1" applyFont="1" applyFill="1" applyBorder="1" applyAlignment="1">
      <alignment horizontal="right" vertical="top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52" fillId="0" borderId="0" xfId="49" applyFont="1" applyFill="1" applyBorder="1" applyAlignment="1" applyProtection="1">
      <alignment horizontal="center"/>
    </xf>
    <xf numFmtId="0" fontId="52" fillId="0" borderId="0" xfId="49" applyNumberFormat="1" applyFont="1" applyFill="1" applyBorder="1" applyAlignment="1" applyProtection="1">
      <alignment horizontal="center"/>
    </xf>
    <xf numFmtId="0" fontId="52" fillId="26" borderId="0" xfId="44" applyNumberFormat="1" applyFont="1" applyFill="1" applyBorder="1" applyAlignment="1" applyProtection="1">
      <alignment horizontal="center"/>
    </xf>
    <xf numFmtId="0" fontId="28" fillId="24" borderId="36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2" fillId="0" borderId="0" xfId="49" applyFont="1" applyFill="1" applyBorder="1" applyAlignment="1">
      <alignment horizontal="center"/>
    </xf>
    <xf numFmtId="0" fontId="22" fillId="0" borderId="0" xfId="49" applyFont="1" applyFill="1" applyAlignment="1">
      <alignment horizontal="center"/>
    </xf>
    <xf numFmtId="0" fontId="22" fillId="0" borderId="0" xfId="49" applyFont="1" applyFill="1" applyAlignment="1">
      <alignment horizontal="left" vertical="top" wrapText="1"/>
    </xf>
    <xf numFmtId="0" fontId="22" fillId="0" borderId="10" xfId="48" applyFont="1" applyFill="1" applyBorder="1" applyAlignment="1">
      <alignment horizontal="left" vertical="center" wrapText="1"/>
    </xf>
    <xf numFmtId="0" fontId="23" fillId="0" borderId="10" xfId="48" applyFont="1" applyFill="1" applyBorder="1" applyAlignment="1">
      <alignment horizontal="right" vertical="center" wrapText="1"/>
    </xf>
    <xf numFmtId="0" fontId="22" fillId="0" borderId="10" xfId="48" applyFont="1" applyFill="1" applyBorder="1" applyAlignment="1" applyProtection="1">
      <alignment horizontal="left" vertical="center" wrapText="1"/>
    </xf>
    <xf numFmtId="0" fontId="23" fillId="0" borderId="0" xfId="67" applyFont="1" applyFill="1" applyBorder="1" applyAlignment="1">
      <alignment vertical="top" wrapText="1"/>
    </xf>
    <xf numFmtId="0" fontId="22" fillId="0" borderId="0" xfId="67" applyFont="1" applyFill="1" applyBorder="1" applyAlignment="1">
      <alignment vertical="top" wrapText="1"/>
    </xf>
    <xf numFmtId="169" fontId="23" fillId="0" borderId="0" xfId="52" applyNumberFormat="1" applyFont="1" applyFill="1" applyBorder="1" applyAlignment="1">
      <alignment vertical="top" wrapText="1"/>
    </xf>
    <xf numFmtId="171" fontId="23" fillId="0" borderId="0" xfId="67" applyNumberFormat="1" applyFont="1" applyFill="1" applyBorder="1" applyAlignment="1">
      <alignment horizontal="right" vertical="top" wrapText="1"/>
    </xf>
    <xf numFmtId="0" fontId="23" fillId="0" borderId="11" xfId="67" applyFont="1" applyFill="1" applyBorder="1" applyAlignment="1">
      <alignment vertical="top" wrapText="1"/>
    </xf>
    <xf numFmtId="167" fontId="23" fillId="0" borderId="0" xfId="67" applyNumberFormat="1" applyFont="1" applyFill="1" applyBorder="1" applyAlignment="1">
      <alignment vertical="top" wrapText="1"/>
    </xf>
    <xf numFmtId="0" fontId="23" fillId="0" borderId="0" xfId="67" applyNumberFormat="1" applyFont="1" applyFill="1" applyBorder="1" applyAlignment="1">
      <alignment horizontal="right" vertical="top" wrapText="1"/>
    </xf>
    <xf numFmtId="0" fontId="23" fillId="0" borderId="0" xfId="67" applyFont="1" applyFill="1" applyBorder="1" applyAlignment="1">
      <alignment horizontal="right" vertical="top" wrapText="1"/>
    </xf>
    <xf numFmtId="174" fontId="22" fillId="0" borderId="0" xfId="67" applyNumberFormat="1" applyFont="1" applyFill="1" applyBorder="1" applyAlignment="1">
      <alignment vertical="top" wrapText="1"/>
    </xf>
    <xf numFmtId="0" fontId="23" fillId="0" borderId="0" xfId="67" applyFont="1" applyFill="1" applyBorder="1" applyAlignment="1" applyProtection="1">
      <alignment vertical="top" wrapText="1"/>
    </xf>
    <xf numFmtId="0" fontId="22" fillId="0" borderId="11" xfId="67" applyFont="1" applyFill="1" applyBorder="1" applyAlignment="1" applyProtection="1">
      <alignment horizontal="left" vertical="top" wrapText="1"/>
    </xf>
    <xf numFmtId="174" fontId="22" fillId="0" borderId="0" xfId="52" applyNumberFormat="1" applyFont="1" applyFill="1" applyBorder="1" applyAlignment="1">
      <alignment vertical="top" wrapText="1"/>
    </xf>
    <xf numFmtId="0" fontId="23" fillId="0" borderId="10" xfId="67" applyFont="1" applyFill="1" applyBorder="1" applyAlignment="1">
      <alignment vertical="top" wrapText="1"/>
    </xf>
    <xf numFmtId="0" fontId="22" fillId="0" borderId="10" xfId="67" applyFont="1" applyFill="1" applyBorder="1" applyAlignment="1">
      <alignment vertical="top" wrapText="1"/>
    </xf>
    <xf numFmtId="0" fontId="22" fillId="0" borderId="10" xfId="67" applyFont="1" applyFill="1" applyBorder="1" applyAlignment="1" applyProtection="1">
      <alignment horizontal="left" vertical="top" wrapText="1"/>
    </xf>
    <xf numFmtId="43" fontId="23" fillId="0" borderId="11" xfId="28" applyFont="1" applyFill="1" applyBorder="1" applyAlignment="1" applyProtection="1">
      <alignment horizontal="right" wrapText="1"/>
    </xf>
    <xf numFmtId="0" fontId="23" fillId="0" borderId="0" xfId="49" applyFont="1" applyFill="1" applyBorder="1" applyAlignment="1" applyProtection="1">
      <alignment horizontal="left" wrapText="1"/>
    </xf>
    <xf numFmtId="0" fontId="22" fillId="0" borderId="11" xfId="49" applyFont="1" applyFill="1" applyBorder="1" applyAlignment="1" applyProtection="1">
      <alignment horizontal="left" wrapText="1"/>
    </xf>
    <xf numFmtId="0" fontId="23" fillId="0" borderId="0" xfId="62" applyNumberFormat="1" applyFont="1" applyFill="1" applyAlignment="1">
      <alignment horizontal="right"/>
    </xf>
    <xf numFmtId="43" fontId="23" fillId="0" borderId="11" xfId="28" applyFont="1" applyFill="1" applyBorder="1" applyAlignment="1">
      <alignment horizontal="right" wrapText="1"/>
    </xf>
    <xf numFmtId="0" fontId="23" fillId="0" borderId="10" xfId="44" applyNumberFormat="1" applyFont="1" applyFill="1" applyBorder="1"/>
    <xf numFmtId="0" fontId="23" fillId="26" borderId="10" xfId="49" applyNumberFormat="1" applyFont="1" applyFill="1" applyBorder="1"/>
    <xf numFmtId="176" fontId="22" fillId="0" borderId="0" xfId="49" applyNumberFormat="1" applyFont="1" applyFill="1" applyBorder="1" applyAlignment="1">
      <alignment horizontal="right" vertical="top" wrapText="1"/>
    </xf>
    <xf numFmtId="168" fontId="23" fillId="0" borderId="0" xfId="49" applyNumberFormat="1" applyFont="1" applyFill="1" applyBorder="1" applyAlignment="1">
      <alignment horizontal="right" vertical="top" wrapText="1"/>
    </xf>
    <xf numFmtId="0" fontId="49" fillId="0" borderId="11" xfId="49" applyNumberFormat="1" applyFont="1" applyFill="1" applyBorder="1"/>
    <xf numFmtId="0" fontId="49" fillId="0" borderId="11" xfId="49" applyFont="1" applyFill="1" applyBorder="1"/>
    <xf numFmtId="0" fontId="23" fillId="0" borderId="0" xfId="52" applyFont="1" applyFill="1" applyAlignment="1">
      <alignment vertical="top" wrapText="1"/>
    </xf>
    <xf numFmtId="167" fontId="23" fillId="0" borderId="0" xfId="52" applyNumberFormat="1" applyFont="1" applyFill="1" applyAlignment="1">
      <alignment vertical="top" wrapText="1"/>
    </xf>
    <xf numFmtId="0" fontId="23" fillId="0" borderId="0" xfId="52" applyFont="1" applyFill="1" applyAlignment="1" applyProtection="1">
      <alignment vertical="top" wrapText="1"/>
    </xf>
    <xf numFmtId="0" fontId="22" fillId="0" borderId="0" xfId="52" applyFont="1" applyFill="1" applyAlignment="1">
      <alignment vertical="top" wrapText="1"/>
    </xf>
    <xf numFmtId="49" fontId="22" fillId="0" borderId="0" xfId="49" applyNumberFormat="1" applyFont="1" applyFill="1" applyBorder="1" applyAlignment="1">
      <alignment horizontal="right" vertical="top" wrapText="1"/>
    </xf>
    <xf numFmtId="0" fontId="22" fillId="0" borderId="0" xfId="50" applyFont="1" applyFill="1" applyBorder="1" applyAlignment="1">
      <alignment horizontal="left" vertical="top" wrapText="1"/>
    </xf>
    <xf numFmtId="0" fontId="25" fillId="0" borderId="0" xfId="44" applyFont="1" applyFill="1" applyBorder="1" applyAlignment="1">
      <alignment horizontal="left" vertical="top" wrapText="1"/>
    </xf>
    <xf numFmtId="0" fontId="49" fillId="0" borderId="11" xfId="62" applyNumberFormat="1" applyFont="1" applyFill="1" applyBorder="1" applyAlignment="1" applyProtection="1">
      <alignment horizontal="right"/>
    </xf>
    <xf numFmtId="0" fontId="23" fillId="0" borderId="0" xfId="28" applyNumberFormat="1" applyFont="1" applyFill="1" applyBorder="1" applyAlignment="1">
      <alignment horizontal="right" wrapText="1"/>
    </xf>
    <xf numFmtId="0" fontId="23" fillId="0" borderId="10" xfId="28" applyNumberFormat="1" applyFont="1" applyFill="1" applyBorder="1" applyAlignment="1">
      <alignment horizontal="right" wrapText="1"/>
    </xf>
    <xf numFmtId="43" fontId="25" fillId="0" borderId="0" xfId="28" applyFont="1" applyFill="1" applyBorder="1" applyAlignment="1">
      <alignment horizontal="right"/>
    </xf>
    <xf numFmtId="167" fontId="23" fillId="0" borderId="0" xfId="52" applyNumberFormat="1" applyFont="1" applyFill="1" applyAlignment="1">
      <alignment horizontal="right" vertical="top" wrapText="1"/>
    </xf>
    <xf numFmtId="0" fontId="23" fillId="0" borderId="0" xfId="49" applyNumberFormat="1" applyFont="1" applyFill="1" applyBorder="1" applyAlignment="1">
      <alignment horizontal="center"/>
    </xf>
    <xf numFmtId="43" fontId="49" fillId="0" borderId="10" xfId="28" applyFont="1" applyFill="1" applyBorder="1" applyAlignment="1">
      <alignment horizontal="right" wrapText="1"/>
    </xf>
    <xf numFmtId="49" fontId="52" fillId="0" borderId="0" xfId="4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/>
    </xf>
    <xf numFmtId="0" fontId="23" fillId="0" borderId="0" xfId="50" applyNumberFormat="1" applyFont="1" applyFill="1" applyBorder="1" applyAlignment="1" applyProtection="1">
      <alignment horizontal="center"/>
    </xf>
    <xf numFmtId="0" fontId="22" fillId="0" borderId="0" xfId="44" applyFont="1" applyFill="1" applyBorder="1" applyAlignment="1" applyProtection="1">
      <alignment horizontal="center"/>
    </xf>
    <xf numFmtId="0" fontId="23" fillId="0" borderId="11" xfId="44" applyNumberFormat="1" applyFont="1" applyFill="1" applyBorder="1"/>
    <xf numFmtId="0" fontId="23" fillId="0" borderId="0" xfId="49" applyFont="1" applyFill="1" applyBorder="1" applyAlignment="1">
      <alignment horizontal="left" vertical="top"/>
    </xf>
    <xf numFmtId="0" fontId="23" fillId="26" borderId="11" xfId="49" applyNumberFormat="1" applyFont="1" applyFill="1" applyBorder="1"/>
    <xf numFmtId="0" fontId="23" fillId="26" borderId="11" xfId="49" applyNumberFormat="1" applyFont="1" applyFill="1" applyBorder="1" applyAlignment="1"/>
    <xf numFmtId="0" fontId="22" fillId="0" borderId="0" xfId="0" applyNumberFormat="1" applyFont="1" applyFill="1" applyBorder="1" applyAlignment="1">
      <alignment horizontal="right"/>
    </xf>
    <xf numFmtId="1" fontId="49" fillId="0" borderId="0" xfId="62" applyNumberFormat="1" applyFont="1" applyFill="1" applyBorder="1" applyAlignment="1" applyProtection="1">
      <alignment horizontal="right" wrapText="1"/>
    </xf>
    <xf numFmtId="1" fontId="49" fillId="0" borderId="11" xfId="62" applyNumberFormat="1" applyFont="1" applyFill="1" applyBorder="1" applyAlignment="1" applyProtection="1">
      <alignment horizontal="right" wrapText="1"/>
    </xf>
    <xf numFmtId="0" fontId="23" fillId="0" borderId="0" xfId="48" applyNumberFormat="1" applyFont="1" applyFill="1" applyAlignment="1">
      <alignment horizontal="center"/>
    </xf>
    <xf numFmtId="0" fontId="23" fillId="0" borderId="0" xfId="48" applyNumberFormat="1" applyFont="1" applyFill="1" applyBorder="1" applyAlignment="1" applyProtection="1">
      <alignment horizontal="center"/>
    </xf>
    <xf numFmtId="0" fontId="23" fillId="0" borderId="0" xfId="48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2" fillId="0" borderId="0" xfId="0" applyFont="1" applyFill="1" applyAlignment="1">
      <alignment wrapText="1"/>
    </xf>
    <xf numFmtId="0" fontId="25" fillId="0" borderId="0" xfId="0" applyFont="1" applyFill="1" applyBorder="1" applyAlignment="1">
      <alignment horizontal="right" wrapText="1"/>
    </xf>
    <xf numFmtId="0" fontId="23" fillId="26" borderId="0" xfId="49" applyFont="1" applyFill="1" applyAlignment="1">
      <alignment wrapText="1"/>
    </xf>
    <xf numFmtId="0" fontId="49" fillId="0" borderId="11" xfId="44" applyNumberFormat="1" applyFont="1" applyFill="1" applyBorder="1" applyAlignment="1">
      <alignment horizontal="right"/>
    </xf>
    <xf numFmtId="0" fontId="49" fillId="0" borderId="0" xfId="44" applyFont="1" applyFill="1" applyAlignment="1">
      <alignment vertical="center"/>
    </xf>
    <xf numFmtId="1" fontId="49" fillId="0" borderId="0" xfId="50" applyNumberFormat="1" applyFont="1" applyFill="1" applyBorder="1" applyAlignment="1" applyProtection="1">
      <alignment horizontal="center"/>
    </xf>
    <xf numFmtId="179" fontId="23" fillId="0" borderId="0" xfId="62" applyNumberFormat="1" applyFont="1" applyFill="1" applyBorder="1" applyAlignment="1" applyProtection="1">
      <alignment horizontal="center" wrapText="1"/>
    </xf>
    <xf numFmtId="0" fontId="23" fillId="0" borderId="0" xfId="49" applyNumberFormat="1" applyFont="1" applyFill="1" applyAlignment="1">
      <alignment horizontal="center"/>
    </xf>
    <xf numFmtId="0" fontId="23" fillId="0" borderId="11" xfId="49" applyNumberFormat="1" applyFont="1" applyFill="1" applyBorder="1"/>
    <xf numFmtId="0" fontId="23" fillId="0" borderId="11" xfId="49" applyFont="1" applyFill="1" applyBorder="1"/>
    <xf numFmtId="178" fontId="23" fillId="0" borderId="0" xfId="49" applyNumberFormat="1" applyFont="1" applyFill="1" applyBorder="1" applyAlignment="1">
      <alignment horizontal="right" vertical="top" wrapText="1"/>
    </xf>
    <xf numFmtId="49" fontId="24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3" fillId="0" borderId="0" xfId="44" applyNumberFormat="1" applyFont="1" applyFill="1" applyBorder="1" applyAlignment="1" applyProtection="1">
      <alignment horizontal="center"/>
    </xf>
    <xf numFmtId="49" fontId="49" fillId="0" borderId="0" xfId="44" applyNumberFormat="1" applyFont="1" applyFill="1" applyBorder="1" applyAlignment="1">
      <alignment horizontal="center"/>
    </xf>
    <xf numFmtId="49" fontId="49" fillId="0" borderId="0" xfId="44" applyNumberFormat="1" applyFont="1" applyFill="1" applyAlignment="1">
      <alignment horizontal="center"/>
    </xf>
    <xf numFmtId="0" fontId="28" fillId="0" borderId="0" xfId="0" applyFont="1" applyAlignment="1">
      <alignment horizontal="justify" vertical="center"/>
    </xf>
    <xf numFmtId="0" fontId="23" fillId="0" borderId="0" xfId="44" applyFont="1" applyFill="1" applyBorder="1" applyAlignment="1">
      <alignment horizontal="left" vertical="top" wrapText="1"/>
    </xf>
    <xf numFmtId="0" fontId="23" fillId="0" borderId="0" xfId="49" applyFont="1" applyFill="1" applyBorder="1" applyAlignment="1" applyProtection="1">
      <alignment horizontal="left" vertical="top" wrapText="1"/>
    </xf>
    <xf numFmtId="0" fontId="23" fillId="0" borderId="0" xfId="44" applyFont="1" applyFill="1" applyBorder="1" applyAlignment="1">
      <alignment horizontal="left" vertical="top"/>
    </xf>
    <xf numFmtId="0" fontId="22" fillId="26" borderId="11" xfId="28" applyNumberFormat="1" applyFont="1" applyFill="1" applyBorder="1" applyAlignment="1" applyProtection="1">
      <alignment horizontal="right" wrapText="1"/>
    </xf>
    <xf numFmtId="0" fontId="23" fillId="0" borderId="0" xfId="0" applyFont="1" applyFill="1" applyBorder="1" applyAlignment="1">
      <alignment horizontal="center" vertical="center"/>
    </xf>
    <xf numFmtId="0" fontId="43" fillId="0" borderId="42" xfId="0" applyFont="1" applyFill="1" applyBorder="1" applyAlignment="1" applyProtection="1">
      <alignment horizontal="center" vertical="top" wrapText="1"/>
    </xf>
    <xf numFmtId="0" fontId="43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2" fontId="28" fillId="0" borderId="0" xfId="0" applyNumberFormat="1" applyFont="1"/>
    <xf numFmtId="0" fontId="28" fillId="0" borderId="14" xfId="0" applyFont="1" applyFill="1" applyBorder="1" applyAlignment="1" applyProtection="1">
      <alignment horizontal="left" vertical="top" wrapText="1"/>
    </xf>
    <xf numFmtId="2" fontId="28" fillId="26" borderId="14" xfId="0" applyNumberFormat="1" applyFont="1" applyFill="1" applyBorder="1" applyAlignment="1">
      <alignment horizontal="right"/>
    </xf>
    <xf numFmtId="0" fontId="29" fillId="0" borderId="14" xfId="0" applyFont="1" applyBorder="1" applyAlignment="1">
      <alignment horizontal="right" vertical="center" wrapText="1"/>
    </xf>
    <xf numFmtId="2" fontId="28" fillId="0" borderId="14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/>
    </xf>
    <xf numFmtId="0" fontId="29" fillId="0" borderId="14" xfId="0" applyFont="1" applyBorder="1" applyAlignment="1" applyProtection="1">
      <alignment horizontal="center" vertical="center" wrapText="1"/>
    </xf>
    <xf numFmtId="0" fontId="29" fillId="26" borderId="14" xfId="0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right" vertical="center" wrapText="1"/>
    </xf>
    <xf numFmtId="0" fontId="43" fillId="0" borderId="44" xfId="0" applyFont="1" applyFill="1" applyBorder="1" applyAlignment="1">
      <alignment horizontal="center" wrapText="1"/>
    </xf>
    <xf numFmtId="0" fontId="23" fillId="0" borderId="14" xfId="0" applyFont="1" applyFill="1" applyBorder="1" applyAlignment="1">
      <alignment horizontal="right" vertical="center" wrapText="1"/>
    </xf>
    <xf numFmtId="43" fontId="23" fillId="0" borderId="14" xfId="28" applyFont="1" applyFill="1" applyBorder="1" applyAlignment="1">
      <alignment horizontal="right" vertical="center" wrapText="1"/>
    </xf>
    <xf numFmtId="49" fontId="22" fillId="0" borderId="0" xfId="52" applyNumberFormat="1" applyFont="1" applyFill="1" applyBorder="1" applyAlignment="1">
      <alignment horizontal="right" vertical="top"/>
    </xf>
    <xf numFmtId="0" fontId="23" fillId="0" borderId="0" xfId="49" applyNumberFormat="1" applyFont="1" applyFill="1" applyAlignment="1">
      <alignment horizontal="right" vertical="top" wrapText="1"/>
    </xf>
    <xf numFmtId="0" fontId="23" fillId="0" borderId="0" xfId="49" applyFont="1" applyFill="1" applyAlignment="1">
      <alignment horizontal="left" vertical="center"/>
    </xf>
    <xf numFmtId="43" fontId="23" fillId="0" borderId="0" xfId="28" applyFont="1" applyFill="1" applyBorder="1" applyAlignment="1" applyProtection="1">
      <alignment horizontal="right" wrapText="1"/>
    </xf>
    <xf numFmtId="0" fontId="22" fillId="0" borderId="0" xfId="0" applyFont="1" applyFill="1" applyBorder="1" applyAlignment="1">
      <alignment horizontal="right" vertical="center"/>
    </xf>
    <xf numFmtId="166" fontId="23" fillId="0" borderId="0" xfId="68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49" applyNumberFormat="1" applyFont="1" applyFill="1" applyBorder="1" applyAlignment="1" applyProtection="1">
      <alignment horizontal="center" vertical="center"/>
    </xf>
    <xf numFmtId="49" fontId="23" fillId="0" borderId="0" xfId="49" applyNumberFormat="1" applyFont="1" applyFill="1" applyAlignment="1">
      <alignment horizontal="center" vertical="center"/>
    </xf>
    <xf numFmtId="164" fontId="23" fillId="0" borderId="0" xfId="62" applyFont="1" applyFill="1" applyBorder="1" applyAlignment="1">
      <alignment horizontal="center" wrapText="1"/>
    </xf>
    <xf numFmtId="0" fontId="22" fillId="0" borderId="12" xfId="44" applyFont="1" applyFill="1" applyBorder="1" applyAlignment="1" applyProtection="1">
      <alignment horizontal="left" vertical="top" wrapText="1"/>
    </xf>
    <xf numFmtId="0" fontId="25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right"/>
    </xf>
    <xf numFmtId="0" fontId="25" fillId="0" borderId="11" xfId="0" applyNumberFormat="1" applyFont="1" applyFill="1" applyBorder="1" applyAlignment="1">
      <alignment horizontal="right"/>
    </xf>
    <xf numFmtId="164" fontId="49" fillId="0" borderId="0" xfId="62" applyFont="1" applyFill="1" applyBorder="1" applyAlignment="1" applyProtection="1">
      <alignment horizontal="right" vertical="center"/>
    </xf>
    <xf numFmtId="0" fontId="23" fillId="26" borderId="0" xfId="49" applyNumberFormat="1" applyFont="1" applyFill="1" applyBorder="1" applyAlignment="1">
      <alignment horizontal="left"/>
    </xf>
    <xf numFmtId="0" fontId="49" fillId="25" borderId="0" xfId="49" applyFont="1" applyFill="1" applyAlignment="1"/>
    <xf numFmtId="43" fontId="23" fillId="0" borderId="0" xfId="28" applyFont="1" applyFill="1" applyAlignment="1">
      <alignment horizontal="right"/>
    </xf>
    <xf numFmtId="43" fontId="23" fillId="0" borderId="0" xfId="28" applyFont="1" applyFill="1" applyBorder="1" applyAlignment="1" applyProtection="1">
      <alignment horizontal="right"/>
    </xf>
    <xf numFmtId="43" fontId="23" fillId="26" borderId="0" xfId="28" applyFont="1" applyFill="1" applyBorder="1" applyAlignment="1" applyProtection="1">
      <alignment horizontal="right" wrapText="1"/>
    </xf>
    <xf numFmtId="0" fontId="24" fillId="0" borderId="0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49" fillId="0" borderId="0" xfId="49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22" fillId="0" borderId="0" xfId="49" applyFont="1" applyFill="1" applyBorder="1" applyAlignment="1" applyProtection="1">
      <alignment horizontal="center"/>
    </xf>
    <xf numFmtId="0" fontId="22" fillId="0" borderId="10" xfId="49" applyFont="1" applyFill="1" applyBorder="1" applyAlignment="1" applyProtection="1">
      <alignment vertical="center" wrapText="1"/>
    </xf>
    <xf numFmtId="0" fontId="22" fillId="0" borderId="0" xfId="52" applyFont="1" applyFill="1" applyBorder="1" applyAlignment="1" applyProtection="1">
      <alignment vertical="top" wrapText="1"/>
    </xf>
    <xf numFmtId="0" fontId="23" fillId="0" borderId="0" xfId="52" applyFont="1" applyFill="1" applyBorder="1" applyAlignment="1" applyProtection="1">
      <alignment vertical="top" wrapText="1"/>
    </xf>
    <xf numFmtId="0" fontId="23" fillId="0" borderId="0" xfId="51" applyFont="1" applyFill="1" applyAlignment="1" applyProtection="1">
      <alignment wrapText="1"/>
    </xf>
    <xf numFmtId="0" fontId="23" fillId="0" borderId="0" xfId="49" applyFont="1" applyFill="1" applyBorder="1" applyAlignment="1">
      <alignment wrapText="1"/>
    </xf>
    <xf numFmtId="181" fontId="23" fillId="0" borderId="0" xfId="49" applyNumberFormat="1" applyFont="1" applyFill="1" applyAlignment="1">
      <alignment horizontal="right" vertical="top" wrapText="1"/>
    </xf>
    <xf numFmtId="181" fontId="23" fillId="0" borderId="0" xfId="49" applyNumberFormat="1" applyFont="1" applyFill="1" applyBorder="1" applyAlignment="1">
      <alignment horizontal="right" vertical="top" wrapText="1"/>
    </xf>
    <xf numFmtId="0" fontId="22" fillId="0" borderId="0" xfId="49" applyFont="1" applyFill="1" applyBorder="1" applyAlignment="1" applyProtection="1">
      <alignment horizontal="left" wrapText="1"/>
    </xf>
    <xf numFmtId="0" fontId="22" fillId="0" borderId="10" xfId="49" applyFont="1" applyFill="1" applyBorder="1" applyAlignment="1" applyProtection="1">
      <alignment horizontal="left" wrapText="1"/>
    </xf>
    <xf numFmtId="174" fontId="23" fillId="0" borderId="0" xfId="52" applyNumberFormat="1" applyFont="1" applyFill="1" applyBorder="1" applyAlignment="1">
      <alignment horizontal="right" vertical="top" wrapText="1"/>
    </xf>
    <xf numFmtId="182" fontId="23" fillId="0" borderId="0" xfId="49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Alignment="1">
      <alignment horizontal="right" vertical="center" wrapText="1"/>
    </xf>
    <xf numFmtId="0" fontId="22" fillId="0" borderId="0" xfId="44" applyNumberFormat="1" applyFont="1" applyFill="1" applyAlignment="1">
      <alignment horizontal="right" vertical="top" wrapText="1"/>
    </xf>
    <xf numFmtId="0" fontId="23" fillId="0" borderId="0" xfId="52" applyFont="1" applyFill="1" applyAlignment="1">
      <alignment horizontal="left" vertical="top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top"/>
    </xf>
    <xf numFmtId="0" fontId="23" fillId="0" borderId="12" xfId="49" applyNumberFormat="1" applyFont="1" applyFill="1" applyBorder="1"/>
    <xf numFmtId="0" fontId="23" fillId="0" borderId="12" xfId="49" applyFont="1" applyFill="1" applyBorder="1"/>
    <xf numFmtId="0" fontId="23" fillId="0" borderId="0" xfId="49" applyNumberFormat="1" applyFont="1" applyFill="1" applyBorder="1" applyAlignment="1">
      <alignment horizontal="left" vertical="top" wrapText="1"/>
    </xf>
    <xf numFmtId="0" fontId="23" fillId="0" borderId="0" xfId="49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right"/>
    </xf>
    <xf numFmtId="0" fontId="22" fillId="0" borderId="0" xfId="49" applyFont="1" applyFill="1" applyBorder="1" applyAlignment="1">
      <alignment wrapText="1"/>
    </xf>
    <xf numFmtId="0" fontId="23" fillId="0" borderId="10" xfId="49" applyNumberFormat="1" applyFont="1" applyFill="1" applyBorder="1" applyAlignment="1">
      <alignment horizontal="left" vertical="top" wrapText="1"/>
    </xf>
    <xf numFmtId="0" fontId="22" fillId="0" borderId="10" xfId="49" applyNumberFormat="1" applyFont="1" applyFill="1" applyBorder="1" applyAlignment="1" applyProtection="1">
      <alignment horizontal="left" vertical="top" wrapText="1"/>
    </xf>
    <xf numFmtId="172" fontId="23" fillId="0" borderId="0" xfId="49" applyNumberFormat="1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right" vertical="top"/>
    </xf>
    <xf numFmtId="0" fontId="23" fillId="26" borderId="0" xfId="47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4" applyFont="1" applyFill="1" applyBorder="1" applyAlignment="1">
      <alignment horizontal="left"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left"/>
    </xf>
    <xf numFmtId="0" fontId="23" fillId="0" borderId="0" xfId="49" applyFont="1" applyFill="1" applyAlignment="1">
      <alignment horizontal="left" vertical="top" wrapText="1"/>
    </xf>
    <xf numFmtId="0" fontId="58" fillId="0" borderId="0" xfId="49" applyFont="1" applyFill="1" applyBorder="1" applyAlignment="1">
      <alignment vertical="top" wrapText="1"/>
    </xf>
    <xf numFmtId="0" fontId="22" fillId="0" borderId="10" xfId="49" applyFont="1" applyFill="1" applyBorder="1"/>
    <xf numFmtId="0" fontId="52" fillId="0" borderId="10" xfId="49" applyFont="1" applyFill="1" applyBorder="1" applyAlignment="1">
      <alignment horizontal="right" vertical="top" wrapText="1"/>
    </xf>
    <xf numFmtId="49" fontId="22" fillId="0" borderId="0" xfId="52" applyNumberFormat="1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left" vertical="top"/>
    </xf>
    <xf numFmtId="0" fontId="23" fillId="0" borderId="0" xfId="44" applyNumberFormat="1" applyFont="1" applyFill="1" applyBorder="1" applyAlignment="1" applyProtection="1">
      <alignment horizontal="left" vertical="top"/>
    </xf>
    <xf numFmtId="0" fontId="23" fillId="0" borderId="0" xfId="45" applyNumberFormat="1" applyFont="1" applyFill="1" applyBorder="1" applyAlignment="1">
      <alignment horizontal="right" vertical="top" wrapText="1"/>
    </xf>
    <xf numFmtId="0" fontId="23" fillId="0" borderId="0" xfId="45" applyNumberFormat="1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right" wrapText="1"/>
    </xf>
    <xf numFmtId="0" fontId="23" fillId="0" borderId="0" xfId="49" applyNumberFormat="1" applyFont="1" applyFill="1" applyBorder="1" applyAlignment="1"/>
    <xf numFmtId="167" fontId="23" fillId="0" borderId="0" xfId="52" applyNumberFormat="1" applyFont="1" applyFill="1" applyBorder="1" applyAlignment="1">
      <alignment horizontal="right" wrapText="1"/>
    </xf>
    <xf numFmtId="0" fontId="49" fillId="0" borderId="10" xfId="67" applyFont="1" applyFill="1" applyBorder="1" applyAlignment="1">
      <alignment horizontal="left" vertical="top" wrapText="1"/>
    </xf>
    <xf numFmtId="0" fontId="23" fillId="0" borderId="10" xfId="67" applyFont="1" applyFill="1" applyBorder="1" applyAlignment="1">
      <alignment horizontal="right" vertical="top" wrapText="1"/>
    </xf>
    <xf numFmtId="167" fontId="23" fillId="0" borderId="0" xfId="49" applyNumberFormat="1" applyFont="1" applyFill="1" applyBorder="1" applyAlignment="1">
      <alignment vertical="top"/>
    </xf>
    <xf numFmtId="4" fontId="23" fillId="0" borderId="0" xfId="49" applyNumberFormat="1" applyFont="1" applyFill="1" applyBorder="1" applyAlignment="1">
      <alignment horizontal="left" vertical="top" wrapText="1"/>
    </xf>
    <xf numFmtId="4" fontId="22" fillId="0" borderId="0" xfId="49" applyNumberFormat="1" applyFont="1" applyFill="1" applyBorder="1" applyAlignment="1">
      <alignment horizontal="right" vertical="top" wrapText="1"/>
    </xf>
    <xf numFmtId="4" fontId="22" fillId="0" borderId="0" xfId="49" applyNumberFormat="1" applyFont="1" applyFill="1" applyBorder="1" applyAlignment="1" applyProtection="1">
      <alignment horizontal="left" vertical="top" wrapText="1"/>
    </xf>
    <xf numFmtId="0" fontId="23" fillId="0" borderId="11" xfId="44" applyFont="1" applyFill="1" applyBorder="1"/>
    <xf numFmtId="0" fontId="22" fillId="0" borderId="0" xfId="49" applyFont="1" applyFill="1" applyAlignment="1" applyProtection="1">
      <alignment horizontal="center" vertical="top" wrapText="1"/>
    </xf>
    <xf numFmtId="0" fontId="23" fillId="0" borderId="0" xfId="49" applyNumberFormat="1" applyFont="1" applyFill="1" applyBorder="1" applyAlignment="1">
      <alignment horizontal="right" vertical="top"/>
    </xf>
    <xf numFmtId="0" fontId="23" fillId="0" borderId="11" xfId="49" applyNumberFormat="1" applyFont="1" applyFill="1" applyBorder="1" applyAlignment="1">
      <alignment horizontal="right" vertical="top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Border="1" applyAlignment="1">
      <alignment horizontal="left" vertical="top" wrapText="1"/>
    </xf>
    <xf numFmtId="0" fontId="49" fillId="0" borderId="12" xfId="44" applyNumberFormat="1" applyFont="1" applyFill="1" applyBorder="1"/>
    <xf numFmtId="0" fontId="23" fillId="0" borderId="12" xfId="44" applyFont="1" applyFill="1" applyBorder="1" applyAlignment="1">
      <alignment horizontal="right" vertical="top" wrapText="1"/>
    </xf>
    <xf numFmtId="0" fontId="49" fillId="0" borderId="10" xfId="44" applyNumberFormat="1" applyFont="1" applyFill="1" applyBorder="1"/>
    <xf numFmtId="0" fontId="23" fillId="0" borderId="12" xfId="44" applyFont="1" applyFill="1" applyBorder="1"/>
    <xf numFmtId="0" fontId="23" fillId="0" borderId="10" xfId="68" applyNumberFormat="1" applyFont="1" applyFill="1" applyBorder="1"/>
    <xf numFmtId="0" fontId="23" fillId="0" borderId="10" xfId="49" applyFont="1" applyFill="1" applyBorder="1" applyAlignment="1">
      <alignment horizontal="left" wrapText="1"/>
    </xf>
    <xf numFmtId="0" fontId="23" fillId="0" borderId="10" xfId="49" applyFont="1" applyFill="1" applyBorder="1" applyAlignment="1">
      <alignment horizontal="right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0" xfId="49" applyFont="1" applyFill="1" applyAlignment="1">
      <alignment horizontal="left" vertical="top" wrapText="1"/>
    </xf>
    <xf numFmtId="0" fontId="24" fillId="0" borderId="0" xfId="28" applyNumberFormat="1" applyFont="1" applyFill="1" applyBorder="1" applyAlignment="1">
      <alignment horizontal="right"/>
    </xf>
    <xf numFmtId="0" fontId="23" fillId="0" borderId="0" xfId="52" applyFont="1" applyFill="1" applyBorder="1" applyAlignment="1" applyProtection="1">
      <alignment horizontal="left" vertical="justify" wrapText="1"/>
    </xf>
    <xf numFmtId="171" fontId="23" fillId="0" borderId="0" xfId="52" applyNumberFormat="1" applyFont="1" applyFill="1" applyBorder="1" applyAlignment="1">
      <alignment horizontal="right" vertical="center" wrapText="1"/>
    </xf>
    <xf numFmtId="0" fontId="22" fillId="0" borderId="0" xfId="52" applyFont="1" applyFill="1" applyBorder="1" applyAlignment="1" applyProtection="1">
      <alignment horizontal="left" vertical="justify" wrapText="1"/>
    </xf>
    <xf numFmtId="0" fontId="49" fillId="0" borderId="10" xfId="44" applyNumberFormat="1" applyFont="1" applyFill="1" applyBorder="1" applyAlignment="1">
      <alignment horizontal="right"/>
    </xf>
    <xf numFmtId="0" fontId="49" fillId="26" borderId="10" xfId="44" applyNumberFormat="1" applyFont="1" applyFill="1" applyBorder="1"/>
    <xf numFmtId="0" fontId="49" fillId="26" borderId="10" xfId="44" applyFont="1" applyFill="1" applyBorder="1"/>
    <xf numFmtId="0" fontId="23" fillId="0" borderId="12" xfId="44" applyNumberFormat="1" applyFont="1" applyFill="1" applyBorder="1" applyAlignment="1" applyProtection="1">
      <alignment horizontal="right" wrapText="1"/>
    </xf>
    <xf numFmtId="49" fontId="23" fillId="0" borderId="0" xfId="49" applyNumberFormat="1" applyFont="1" applyFill="1" applyAlignment="1">
      <alignment horizontal="left"/>
    </xf>
    <xf numFmtId="0" fontId="23" fillId="0" borderId="0" xfId="67" applyFont="1" applyFill="1" applyAlignment="1" applyProtection="1">
      <alignment horizontal="left" vertical="top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52" fillId="0" borderId="0" xfId="44" applyFont="1" applyFill="1" applyAlignment="1">
      <alignment horizontal="center"/>
    </xf>
    <xf numFmtId="0" fontId="23" fillId="0" borderId="10" xfId="49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22" fillId="0" borderId="0" xfId="49" applyNumberFormat="1" applyFont="1" applyFill="1" applyBorder="1" applyAlignment="1">
      <alignment horizontal="center"/>
    </xf>
    <xf numFmtId="0" fontId="23" fillId="0" borderId="0" xfId="44" applyFont="1" applyFill="1" applyBorder="1" applyAlignment="1">
      <alignment horizontal="left" vertical="top" wrapText="1"/>
    </xf>
    <xf numFmtId="43" fontId="23" fillId="0" borderId="10" xfId="28" applyFont="1" applyFill="1" applyBorder="1" applyAlignment="1">
      <alignment horizontal="right" vertical="top"/>
    </xf>
    <xf numFmtId="0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43" fontId="2" fillId="0" borderId="0" xfId="28" applyFont="1" applyAlignment="1">
      <alignment horizontal="right" wrapText="1"/>
    </xf>
    <xf numFmtId="43" fontId="2" fillId="0" borderId="0" xfId="28" applyFont="1" applyBorder="1" applyAlignment="1">
      <alignment horizontal="right"/>
    </xf>
    <xf numFmtId="0" fontId="23" fillId="0" borderId="10" xfId="0" applyFont="1" applyBorder="1" applyAlignment="1">
      <alignment wrapText="1"/>
    </xf>
    <xf numFmtId="43" fontId="23" fillId="0" borderId="10" xfId="28" applyFont="1" applyBorder="1" applyAlignment="1">
      <alignment wrapText="1"/>
    </xf>
    <xf numFmtId="43" fontId="2" fillId="0" borderId="10" xfId="28" applyFont="1" applyBorder="1" applyAlignment="1">
      <alignment wrapText="1"/>
    </xf>
    <xf numFmtId="0" fontId="23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23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3" fillId="0" borderId="0" xfId="49" applyFont="1" applyFill="1" applyAlignment="1">
      <alignment horizontal="center" vertical="top"/>
    </xf>
    <xf numFmtId="43" fontId="2" fillId="0" borderId="0" xfId="28" applyFont="1" applyBorder="1" applyAlignment="1">
      <alignment horizontal="right" wrapText="1"/>
    </xf>
    <xf numFmtId="43" fontId="2" fillId="0" borderId="11" xfId="28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52" fillId="0" borderId="0" xfId="0" applyFont="1" applyFill="1" applyBorder="1" applyAlignment="1">
      <alignment vertical="top" wrapText="1"/>
    </xf>
    <xf numFmtId="0" fontId="22" fillId="0" borderId="0" xfId="52" applyFont="1" applyFill="1" applyBorder="1" applyAlignment="1" applyProtection="1">
      <alignment horizontal="left" vertical="top"/>
    </xf>
    <xf numFmtId="0" fontId="22" fillId="0" borderId="0" xfId="52" applyFont="1" applyFill="1" applyBorder="1" applyAlignment="1">
      <alignment horizontal="left" vertical="top"/>
    </xf>
    <xf numFmtId="0" fontId="23" fillId="26" borderId="0" xfId="44" applyFont="1" applyFill="1" applyBorder="1" applyAlignment="1">
      <alignment horizontal="center" vertical="top"/>
    </xf>
    <xf numFmtId="0" fontId="23" fillId="26" borderId="0" xfId="62" quotePrefix="1" applyNumberFormat="1" applyFont="1" applyFill="1" applyBorder="1" applyAlignment="1" applyProtection="1">
      <alignment horizontal="center" vertical="top" wrapText="1"/>
    </xf>
    <xf numFmtId="0" fontId="23" fillId="0" borderId="0" xfId="49" applyFont="1" applyFill="1" applyBorder="1" applyAlignment="1">
      <alignment horizontal="left" vertical="top" wrapText="1"/>
    </xf>
    <xf numFmtId="0" fontId="23" fillId="26" borderId="11" xfId="49" applyFont="1" applyFill="1" applyBorder="1"/>
    <xf numFmtId="0" fontId="49" fillId="0" borderId="11" xfId="44" applyNumberFormat="1" applyFont="1" applyFill="1" applyBorder="1"/>
    <xf numFmtId="0" fontId="25" fillId="0" borderId="0" xfId="44" applyNumberFormat="1" applyFont="1" applyFill="1" applyBorder="1"/>
    <xf numFmtId="0" fontId="25" fillId="0" borderId="12" xfId="44" applyFont="1" applyFill="1" applyBorder="1" applyAlignment="1">
      <alignment horizontal="left" vertical="top" wrapText="1"/>
    </xf>
    <xf numFmtId="0" fontId="25" fillId="0" borderId="12" xfId="44" applyFont="1" applyFill="1" applyBorder="1" applyAlignment="1">
      <alignment vertical="top" wrapText="1"/>
    </xf>
    <xf numFmtId="0" fontId="24" fillId="0" borderId="12" xfId="44" applyFont="1" applyFill="1" applyBorder="1" applyAlignment="1" applyProtection="1">
      <alignment horizontal="left" vertical="top" wrapText="1"/>
    </xf>
    <xf numFmtId="0" fontId="25" fillId="0" borderId="10" xfId="44" applyNumberFormat="1" applyFont="1" applyFill="1" applyBorder="1" applyAlignment="1" applyProtection="1">
      <alignment horizontal="right" wrapText="1"/>
    </xf>
    <xf numFmtId="43" fontId="25" fillId="0" borderId="10" xfId="28" applyFont="1" applyFill="1" applyBorder="1" applyAlignment="1" applyProtection="1">
      <alignment wrapText="1"/>
    </xf>
    <xf numFmtId="164" fontId="25" fillId="0" borderId="11" xfId="62" applyFont="1" applyFill="1" applyBorder="1" applyAlignment="1" applyProtection="1">
      <alignment wrapText="1"/>
    </xf>
    <xf numFmtId="0" fontId="23" fillId="0" borderId="11" xfId="68" applyNumberFormat="1" applyFont="1" applyFill="1" applyBorder="1"/>
    <xf numFmtId="49" fontId="23" fillId="0" borderId="0" xfId="68" applyNumberFormat="1" applyFont="1" applyFill="1"/>
    <xf numFmtId="0" fontId="23" fillId="26" borderId="0" xfId="44" applyFont="1" applyFill="1" applyBorder="1" applyAlignment="1">
      <alignment horizontal="center" vertical="center"/>
    </xf>
    <xf numFmtId="0" fontId="23" fillId="26" borderId="0" xfId="62" quotePrefix="1" applyNumberFormat="1" applyFont="1" applyFill="1" applyBorder="1" applyAlignment="1" applyProtection="1">
      <alignment horizontal="center" vertical="center" wrapText="1"/>
    </xf>
    <xf numFmtId="0" fontId="49" fillId="0" borderId="12" xfId="49" applyNumberFormat="1" applyFont="1" applyFill="1" applyBorder="1"/>
    <xf numFmtId="0" fontId="49" fillId="0" borderId="12" xfId="49" applyFont="1" applyFill="1" applyBorder="1"/>
    <xf numFmtId="0" fontId="23" fillId="0" borderId="1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3" fillId="0" borderId="0" xfId="49" applyNumberFormat="1" applyFont="1" applyFill="1" applyBorder="1" applyAlignment="1">
      <alignment horizontal="left" vertical="top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Border="1" applyAlignment="1">
      <alignment horizontal="center" vertical="top" wrapText="1"/>
    </xf>
    <xf numFmtId="1" fontId="23" fillId="0" borderId="10" xfId="49" applyNumberFormat="1" applyFont="1" applyFill="1" applyBorder="1"/>
    <xf numFmtId="0" fontId="49" fillId="26" borderId="0" xfId="44" applyFont="1" applyFill="1" applyAlignment="1">
      <alignment vertical="top"/>
    </xf>
    <xf numFmtId="175" fontId="22" fillId="0" borderId="0" xfId="52" applyNumberFormat="1" applyFont="1" applyFill="1" applyBorder="1" applyAlignment="1">
      <alignment horizontal="right" wrapText="1"/>
    </xf>
    <xf numFmtId="0" fontId="23" fillId="0" borderId="0" xfId="52" applyFont="1" applyFill="1" applyBorder="1" applyAlignment="1">
      <alignment horizontal="right" wrapText="1"/>
    </xf>
    <xf numFmtId="49" fontId="23" fillId="0" borderId="0" xfId="52" applyNumberFormat="1" applyFont="1" applyFill="1" applyBorder="1" applyAlignment="1">
      <alignment horizontal="right" wrapText="1"/>
    </xf>
    <xf numFmtId="49" fontId="23" fillId="0" borderId="0" xfId="44" applyNumberFormat="1" applyFont="1" applyFill="1" applyBorder="1" applyAlignment="1">
      <alignment horizontal="center" vertical="top" wrapText="1"/>
    </xf>
    <xf numFmtId="0" fontId="49" fillId="0" borderId="11" xfId="44" applyFont="1" applyFill="1" applyBorder="1" applyAlignment="1">
      <alignment horizontal="right"/>
    </xf>
    <xf numFmtId="0" fontId="23" fillId="0" borderId="0" xfId="49" applyNumberFormat="1" applyFont="1" applyFill="1" applyBorder="1" applyAlignment="1">
      <alignment horizontal="center" vertical="top" wrapText="1"/>
    </xf>
    <xf numFmtId="0" fontId="22" fillId="0" borderId="0" xfId="49" applyNumberFormat="1" applyFont="1" applyFill="1" applyBorder="1" applyAlignment="1" applyProtection="1">
      <alignment horizontal="left" vertical="top"/>
    </xf>
    <xf numFmtId="0" fontId="23" fillId="26" borderId="12" xfId="49" applyNumberFormat="1" applyFont="1" applyFill="1" applyBorder="1"/>
    <xf numFmtId="0" fontId="22" fillId="0" borderId="0" xfId="49" applyFont="1" applyFill="1" applyBorder="1" applyAlignment="1" applyProtection="1">
      <alignment horizontal="left" vertical="top"/>
    </xf>
    <xf numFmtId="0" fontId="49" fillId="0" borderId="0" xfId="49" applyNumberFormat="1" applyFont="1" applyFill="1" applyBorder="1" applyAlignment="1"/>
    <xf numFmtId="0" fontId="23" fillId="26" borderId="0" xfId="44" applyFont="1" applyFill="1" applyBorder="1" applyAlignment="1">
      <alignment horizontal="left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4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23" fillId="0" borderId="0" xfId="44" applyFont="1" applyFill="1" applyBorder="1" applyAlignment="1" applyProtection="1">
      <alignment horizontal="left" vertical="top" wrapText="1"/>
    </xf>
    <xf numFmtId="0" fontId="49" fillId="0" borderId="11" xfId="0" applyFont="1" applyFill="1" applyBorder="1" applyAlignment="1" applyProtection="1">
      <alignment horizontal="right"/>
    </xf>
    <xf numFmtId="0" fontId="23" fillId="0" borderId="12" xfId="49" applyFont="1" applyFill="1" applyBorder="1" applyAlignment="1">
      <alignment horizontal="left"/>
    </xf>
    <xf numFmtId="0" fontId="22" fillId="0" borderId="12" xfId="49" applyFont="1" applyFill="1" applyBorder="1" applyAlignment="1" applyProtection="1">
      <alignment horizontal="left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12" xfId="0" applyFont="1" applyBorder="1" applyAlignment="1">
      <alignment wrapText="1"/>
    </xf>
    <xf numFmtId="43" fontId="2" fillId="0" borderId="12" xfId="28" applyFont="1" applyBorder="1" applyAlignment="1">
      <alignment wrapText="1"/>
    </xf>
    <xf numFmtId="0" fontId="23" fillId="0" borderId="0" xfId="0" applyFont="1" applyBorder="1" applyAlignment="1">
      <alignment wrapText="1"/>
    </xf>
    <xf numFmtId="43" fontId="2" fillId="0" borderId="0" xfId="28" applyFont="1" applyBorder="1" applyAlignment="1">
      <alignment wrapText="1"/>
    </xf>
    <xf numFmtId="0" fontId="23" fillId="0" borderId="11" xfId="0" applyFont="1" applyBorder="1" applyAlignment="1">
      <alignment wrapText="1"/>
    </xf>
    <xf numFmtId="43" fontId="2" fillId="0" borderId="11" xfId="28" applyFont="1" applyBorder="1" applyAlignment="1">
      <alignment wrapText="1"/>
    </xf>
    <xf numFmtId="0" fontId="23" fillId="0" borderId="11" xfId="49" applyFont="1" applyFill="1" applyBorder="1" applyAlignment="1">
      <alignment horizontal="right"/>
    </xf>
    <xf numFmtId="43" fontId="23" fillId="0" borderId="11" xfId="28" applyFont="1" applyFill="1" applyBorder="1" applyAlignment="1">
      <alignment horizontal="right" vertical="top"/>
    </xf>
    <xf numFmtId="0" fontId="23" fillId="0" borderId="0" xfId="67" applyFont="1" applyFill="1" applyBorder="1" applyAlignment="1" applyProtection="1">
      <alignment horizontal="left" vertical="top"/>
    </xf>
    <xf numFmtId="0" fontId="2" fillId="0" borderId="0" xfId="0" applyNumberFormat="1" applyFont="1" applyBorder="1" applyAlignment="1">
      <alignment horizontal="right"/>
    </xf>
    <xf numFmtId="166" fontId="23" fillId="0" borderId="0" xfId="93" applyNumberFormat="1" applyFont="1" applyFill="1" applyBorder="1" applyAlignment="1">
      <alignment horizontal="right" vertical="top" wrapText="1"/>
    </xf>
    <xf numFmtId="43" fontId="23" fillId="26" borderId="11" xfId="28" applyFont="1" applyFill="1" applyBorder="1" applyAlignment="1" applyProtection="1">
      <alignment horizontal="right" wrapText="1"/>
    </xf>
    <xf numFmtId="0" fontId="49" fillId="26" borderId="11" xfId="44" applyFont="1" applyFill="1" applyBorder="1"/>
    <xf numFmtId="0" fontId="49" fillId="26" borderId="11" xfId="44" applyNumberFormat="1" applyFont="1" applyFill="1" applyBorder="1"/>
    <xf numFmtId="0" fontId="23" fillId="0" borderId="11" xfId="48" applyFont="1" applyFill="1" applyBorder="1" applyAlignment="1">
      <alignment horizontal="left" vertical="top" wrapText="1"/>
    </xf>
    <xf numFmtId="0" fontId="22" fillId="0" borderId="11" xfId="48" applyFont="1" applyFill="1" applyBorder="1" applyAlignment="1">
      <alignment horizontal="right" vertical="top" wrapText="1"/>
    </xf>
    <xf numFmtId="0" fontId="22" fillId="0" borderId="11" xfId="48" applyFont="1" applyFill="1" applyBorder="1" applyAlignment="1">
      <alignment vertical="top" wrapText="1"/>
    </xf>
    <xf numFmtId="43" fontId="23" fillId="0" borderId="0" xfId="28" applyFont="1" applyFill="1" applyBorder="1"/>
    <xf numFmtId="0" fontId="23" fillId="0" borderId="11" xfId="49" applyNumberFormat="1" applyFont="1" applyFill="1" applyBorder="1" applyAlignment="1"/>
    <xf numFmtId="0" fontId="23" fillId="0" borderId="11" xfId="49" applyNumberFormat="1" applyFont="1" applyFill="1" applyBorder="1" applyAlignment="1">
      <alignment horizontal="left" vertical="top" wrapText="1"/>
    </xf>
    <xf numFmtId="0" fontId="23" fillId="0" borderId="11" xfId="49" applyNumberFormat="1" applyFont="1" applyFill="1" applyBorder="1" applyAlignment="1">
      <alignment horizontal="right" vertical="top" wrapText="1"/>
    </xf>
    <xf numFmtId="180" fontId="22" fillId="0" borderId="11" xfId="49" applyNumberFormat="1" applyFont="1" applyFill="1" applyBorder="1" applyAlignment="1" applyProtection="1">
      <alignment horizontal="left" vertical="top" wrapText="1"/>
    </xf>
    <xf numFmtId="0" fontId="23" fillId="0" borderId="11" xfId="49" applyFont="1" applyFill="1" applyBorder="1" applyAlignment="1">
      <alignment horizontal="left" wrapText="1"/>
    </xf>
    <xf numFmtId="0" fontId="23" fillId="0" borderId="11" xfId="49" applyFont="1" applyFill="1" applyBorder="1" applyAlignment="1">
      <alignment horizontal="right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4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3" fillId="27" borderId="11" xfId="62" applyNumberFormat="1" applyFont="1" applyFill="1" applyBorder="1" applyAlignment="1" applyProtection="1">
      <alignment horizontal="right" wrapText="1"/>
    </xf>
    <xf numFmtId="0" fontId="23" fillId="27" borderId="0" xfId="44" applyNumberFormat="1" applyFont="1" applyFill="1"/>
    <xf numFmtId="0" fontId="23" fillId="0" borderId="0" xfId="44" applyFont="1" applyFill="1" applyBorder="1" applyAlignment="1">
      <alignment horizontal="center" vertical="top" wrapText="1"/>
    </xf>
    <xf numFmtId="0" fontId="23" fillId="0" borderId="11" xfId="44" applyFont="1" applyFill="1" applyBorder="1" applyAlignment="1">
      <alignment horizontal="right" vertical="top" wrapText="1"/>
    </xf>
    <xf numFmtId="1" fontId="22" fillId="0" borderId="0" xfId="0" applyNumberFormat="1" applyFont="1" applyFill="1" applyBorder="1" applyAlignment="1">
      <alignment horizontal="right"/>
    </xf>
    <xf numFmtId="1" fontId="23" fillId="26" borderId="0" xfId="51" applyNumberFormat="1" applyFont="1" applyFill="1" applyBorder="1" applyProtection="1"/>
    <xf numFmtId="43" fontId="49" fillId="0" borderId="12" xfId="28" applyFont="1" applyFill="1" applyBorder="1" applyAlignment="1" applyProtection="1">
      <alignment horizontal="right"/>
    </xf>
    <xf numFmtId="0" fontId="23" fillId="0" borderId="0" xfId="0" applyNumberFormat="1" applyFont="1" applyBorder="1" applyAlignment="1">
      <alignment horizontal="right" wrapText="1"/>
    </xf>
    <xf numFmtId="0" fontId="59" fillId="0" borderId="10" xfId="0" applyNumberFormat="1" applyFont="1" applyBorder="1" applyAlignment="1">
      <alignment horizontal="right"/>
    </xf>
    <xf numFmtId="43" fontId="59" fillId="0" borderId="10" xfId="28" applyFont="1" applyBorder="1" applyAlignment="1">
      <alignment horizontal="right"/>
    </xf>
    <xf numFmtId="0" fontId="48" fillId="0" borderId="0" xfId="49" applyFont="1" applyFill="1" applyAlignment="1">
      <alignment horizontal="center"/>
    </xf>
    <xf numFmtId="0" fontId="49" fillId="26" borderId="0" xfId="44" applyFont="1" applyFill="1" applyAlignment="1">
      <alignment horizontal="center" vertical="top" wrapText="1"/>
    </xf>
    <xf numFmtId="0" fontId="25" fillId="0" borderId="14" xfId="28" applyNumberFormat="1" applyFont="1" applyFill="1" applyBorder="1" applyAlignment="1">
      <alignment horizontal="right" vertical="center" wrapText="1"/>
    </xf>
    <xf numFmtId="0" fontId="25" fillId="0" borderId="14" xfId="0" applyFont="1" applyFill="1" applyBorder="1" applyAlignment="1">
      <alignment horizontal="right" vertical="center" wrapText="1"/>
    </xf>
    <xf numFmtId="0" fontId="28" fillId="0" borderId="43" xfId="0" applyFont="1" applyFill="1" applyBorder="1" applyAlignment="1" applyProtection="1">
      <alignment horizontal="center" vertical="center" wrapText="1"/>
    </xf>
    <xf numFmtId="0" fontId="28" fillId="0" borderId="42" xfId="92" applyFont="1" applyFill="1" applyBorder="1" applyAlignment="1" applyProtection="1">
      <alignment vertical="center" wrapText="1"/>
    </xf>
    <xf numFmtId="0" fontId="23" fillId="0" borderId="0" xfId="49" applyFont="1" applyFill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22" fillId="0" borderId="13" xfId="0" applyFont="1" applyFill="1" applyBorder="1" applyAlignment="1"/>
    <xf numFmtId="0" fontId="22" fillId="0" borderId="11" xfId="52" applyFont="1" applyFill="1" applyBorder="1" applyAlignment="1">
      <alignment horizontal="right" vertical="top" wrapText="1"/>
    </xf>
    <xf numFmtId="0" fontId="22" fillId="0" borderId="11" xfId="49" applyFont="1" applyFill="1" applyBorder="1" applyAlignment="1">
      <alignment wrapText="1"/>
    </xf>
    <xf numFmtId="0" fontId="23" fillId="0" borderId="14" xfId="0" applyFont="1" applyFill="1" applyBorder="1" applyAlignment="1">
      <alignment horizontal="center" vertical="top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 applyProtection="1">
      <alignment horizontal="left" vertical="center" wrapText="1"/>
    </xf>
    <xf numFmtId="0" fontId="28" fillId="0" borderId="47" xfId="0" applyFont="1" applyFill="1" applyBorder="1" applyAlignment="1">
      <alignment horizontal="left" vertical="center" wrapText="1"/>
    </xf>
    <xf numFmtId="0" fontId="29" fillId="0" borderId="48" xfId="0" applyFont="1" applyFill="1" applyBorder="1" applyAlignment="1">
      <alignment vertical="center" wrapText="1"/>
    </xf>
    <xf numFmtId="0" fontId="28" fillId="0" borderId="45" xfId="0" applyFont="1" applyFill="1" applyBorder="1" applyAlignment="1" applyProtection="1">
      <alignment horizontal="center" vertical="center" wrapText="1"/>
    </xf>
    <xf numFmtId="0" fontId="28" fillId="0" borderId="45" xfId="0" applyFont="1" applyFill="1" applyBorder="1" applyAlignment="1" applyProtection="1">
      <alignment horizontal="left" vertical="center" wrapText="1"/>
    </xf>
    <xf numFmtId="0" fontId="28" fillId="24" borderId="45" xfId="28" applyNumberFormat="1" applyFont="1" applyFill="1" applyBorder="1" applyAlignment="1" applyProtection="1">
      <alignment horizontal="right" vertical="center" wrapText="1"/>
    </xf>
    <xf numFmtId="43" fontId="28" fillId="24" borderId="45" xfId="28" applyFont="1" applyFill="1" applyBorder="1" applyAlignment="1" applyProtection="1">
      <alignment horizontal="right" vertical="center" wrapText="1"/>
    </xf>
    <xf numFmtId="0" fontId="28" fillId="24" borderId="45" xfId="0" applyNumberFormat="1" applyFont="1" applyFill="1" applyBorder="1" applyAlignment="1" applyProtection="1">
      <alignment horizontal="right" vertical="center" wrapText="1"/>
    </xf>
    <xf numFmtId="0" fontId="28" fillId="0" borderId="49" xfId="0" applyFont="1" applyFill="1" applyBorder="1" applyAlignment="1" applyProtection="1">
      <alignment horizontal="left" vertical="center" wrapText="1"/>
    </xf>
    <xf numFmtId="0" fontId="28" fillId="24" borderId="49" xfId="28" applyNumberFormat="1" applyFont="1" applyFill="1" applyBorder="1" applyAlignment="1" applyProtection="1">
      <alignment horizontal="right" vertical="center" wrapText="1"/>
    </xf>
    <xf numFmtId="43" fontId="28" fillId="24" borderId="49" xfId="28" applyFont="1" applyFill="1" applyBorder="1" applyAlignment="1" applyProtection="1">
      <alignment horizontal="right" vertical="center" wrapText="1"/>
    </xf>
    <xf numFmtId="0" fontId="28" fillId="24" borderId="49" xfId="0" applyNumberFormat="1" applyFont="1" applyFill="1" applyBorder="1" applyAlignment="1" applyProtection="1">
      <alignment horizontal="right" vertical="center" wrapText="1"/>
    </xf>
    <xf numFmtId="0" fontId="23" fillId="0" borderId="49" xfId="0" applyFont="1" applyFill="1" applyBorder="1" applyAlignment="1">
      <alignment horizontal="right"/>
    </xf>
    <xf numFmtId="0" fontId="28" fillId="0" borderId="49" xfId="0" applyFont="1" applyFill="1" applyBorder="1" applyAlignment="1" applyProtection="1">
      <alignment horizontal="center" vertical="center" wrapText="1"/>
    </xf>
    <xf numFmtId="0" fontId="28" fillId="0" borderId="49" xfId="92" applyFont="1" applyFill="1" applyBorder="1" applyAlignment="1" applyProtection="1">
      <alignment horizontal="left" vertical="center" wrapText="1"/>
    </xf>
    <xf numFmtId="0" fontId="28" fillId="0" borderId="49" xfId="28" applyNumberFormat="1" applyFont="1" applyFill="1" applyBorder="1" applyAlignment="1" applyProtection="1">
      <alignment horizontal="left" vertical="center" wrapText="1"/>
    </xf>
    <xf numFmtId="0" fontId="28" fillId="0" borderId="49" xfId="0" applyFont="1" applyFill="1" applyBorder="1" applyAlignment="1" applyProtection="1">
      <alignment vertical="center" wrapText="1"/>
    </xf>
    <xf numFmtId="43" fontId="28" fillId="24" borderId="49" xfId="28" applyNumberFormat="1" applyFont="1" applyFill="1" applyBorder="1" applyAlignment="1" applyProtection="1">
      <alignment horizontal="right" vertical="center" wrapText="1"/>
    </xf>
    <xf numFmtId="43" fontId="28" fillId="24" borderId="49" xfId="28" applyFont="1" applyFill="1" applyBorder="1" applyAlignment="1">
      <alignment horizontal="right" vertical="center" wrapText="1"/>
    </xf>
    <xf numFmtId="0" fontId="42" fillId="0" borderId="49" xfId="0" applyFont="1" applyFill="1" applyBorder="1" applyAlignment="1" applyProtection="1">
      <alignment vertical="center" wrapText="1"/>
    </xf>
    <xf numFmtId="0" fontId="28" fillId="0" borderId="49" xfId="0" quotePrefix="1" applyFont="1" applyFill="1" applyBorder="1" applyAlignment="1" applyProtection="1">
      <alignment horizontal="center" vertical="center" wrapText="1"/>
    </xf>
    <xf numFmtId="0" fontId="42" fillId="0" borderId="49" xfId="0" applyFont="1" applyFill="1" applyBorder="1" applyAlignment="1" applyProtection="1">
      <alignment horizontal="left" vertical="center" wrapText="1"/>
    </xf>
    <xf numFmtId="0" fontId="28" fillId="24" borderId="49" xfId="0" applyNumberFormat="1" applyFont="1" applyFill="1" applyBorder="1" applyAlignment="1" applyProtection="1">
      <alignment horizontal="left" vertical="center" wrapText="1"/>
    </xf>
    <xf numFmtId="0" fontId="28" fillId="0" borderId="49" xfId="0" applyNumberFormat="1" applyFont="1" applyFill="1" applyBorder="1" applyAlignment="1" applyProtection="1">
      <alignment horizontal="left" vertical="center" wrapText="1"/>
    </xf>
    <xf numFmtId="1" fontId="28" fillId="24" borderId="49" xfId="28" applyNumberFormat="1" applyFont="1" applyFill="1" applyBorder="1" applyAlignment="1" applyProtection="1">
      <alignment horizontal="right" vertical="center" wrapText="1"/>
    </xf>
    <xf numFmtId="0" fontId="28" fillId="0" borderId="49" xfId="0" applyFont="1" applyFill="1" applyBorder="1" applyAlignment="1" applyProtection="1">
      <alignment horizontal="center" vertical="center"/>
    </xf>
    <xf numFmtId="0" fontId="32" fillId="0" borderId="48" xfId="0" applyFont="1" applyFill="1" applyBorder="1" applyAlignment="1">
      <alignment vertical="center" wrapText="1"/>
    </xf>
    <xf numFmtId="0" fontId="60" fillId="24" borderId="49" xfId="28" applyNumberFormat="1" applyFont="1" applyFill="1" applyBorder="1" applyAlignment="1" applyProtection="1">
      <alignment horizontal="right" vertical="center" wrapText="1"/>
    </xf>
    <xf numFmtId="43" fontId="25" fillId="0" borderId="14" xfId="28" applyFont="1" applyFill="1" applyBorder="1" applyAlignment="1">
      <alignment horizontal="right" vertical="center" wrapText="1"/>
    </xf>
    <xf numFmtId="0" fontId="52" fillId="0" borderId="0" xfId="49" applyFont="1" applyFill="1" applyAlignment="1" applyProtection="1">
      <alignment horizontal="center" vertical="center"/>
    </xf>
    <xf numFmtId="0" fontId="49" fillId="0" borderId="0" xfId="49" applyFont="1" applyFill="1" applyBorder="1" applyAlignment="1">
      <alignment vertical="center"/>
    </xf>
    <xf numFmtId="49" fontId="49" fillId="0" borderId="0" xfId="49" applyNumberFormat="1" applyFont="1" applyFill="1" applyBorder="1" applyAlignment="1">
      <alignment horizontal="center" vertical="center"/>
    </xf>
    <xf numFmtId="49" fontId="49" fillId="0" borderId="0" xfId="49" applyNumberFormat="1" applyFont="1" applyFill="1" applyAlignment="1">
      <alignment horizontal="center" vertical="center"/>
    </xf>
    <xf numFmtId="173" fontId="22" fillId="0" borderId="0" xfId="49" applyNumberFormat="1" applyFont="1" applyFill="1" applyAlignment="1">
      <alignment vertical="top"/>
    </xf>
    <xf numFmtId="177" fontId="23" fillId="0" borderId="0" xfId="49" applyNumberFormat="1" applyFont="1" applyFill="1" applyAlignment="1">
      <alignment vertical="top"/>
    </xf>
    <xf numFmtId="164" fontId="23" fillId="0" borderId="0" xfId="62" applyFont="1" applyFill="1" applyAlignment="1">
      <alignment horizontal="right" vertical="top"/>
    </xf>
    <xf numFmtId="0" fontId="23" fillId="0" borderId="0" xfId="49" applyNumberFormat="1" applyFont="1" applyFill="1" applyAlignment="1">
      <alignment vertical="top"/>
    </xf>
    <xf numFmtId="0" fontId="49" fillId="0" borderId="0" xfId="49" applyFont="1" applyFill="1" applyAlignment="1">
      <alignment vertical="top"/>
    </xf>
    <xf numFmtId="0" fontId="49" fillId="0" borderId="0" xfId="49" applyFont="1" applyFill="1" applyBorder="1" applyAlignment="1">
      <alignment vertical="top"/>
    </xf>
    <xf numFmtId="49" fontId="49" fillId="0" borderId="0" xfId="49" applyNumberFormat="1" applyFont="1" applyFill="1" applyBorder="1" applyAlignment="1">
      <alignment horizontal="center" vertical="top"/>
    </xf>
    <xf numFmtId="49" fontId="49" fillId="0" borderId="0" xfId="49" applyNumberFormat="1" applyFont="1" applyFill="1" applyAlignment="1">
      <alignment horizontal="center" vertical="top"/>
    </xf>
    <xf numFmtId="0" fontId="49" fillId="0" borderId="11" xfId="49" applyNumberFormat="1" applyFont="1" applyFill="1" applyBorder="1" applyAlignment="1">
      <alignment horizontal="right" vertical="top"/>
    </xf>
    <xf numFmtId="0" fontId="49" fillId="0" borderId="11" xfId="49" applyFont="1" applyFill="1" applyBorder="1" applyAlignment="1">
      <alignment horizontal="right" vertical="top"/>
    </xf>
    <xf numFmtId="0" fontId="49" fillId="0" borderId="0" xfId="49" applyNumberFormat="1" applyFont="1" applyFill="1" applyAlignment="1">
      <alignment horizontal="right" vertical="top"/>
    </xf>
    <xf numFmtId="0" fontId="52" fillId="0" borderId="11" xfId="0" applyNumberFormat="1" applyFont="1" applyFill="1" applyBorder="1" applyAlignment="1" applyProtection="1">
      <alignment horizontal="right" vertical="top"/>
    </xf>
    <xf numFmtId="0" fontId="49" fillId="0" borderId="11" xfId="0" applyFont="1" applyFill="1" applyBorder="1" applyAlignment="1" applyProtection="1">
      <alignment horizontal="right" vertical="top"/>
    </xf>
    <xf numFmtId="0" fontId="52" fillId="0" borderId="0" xfId="0" applyNumberFormat="1" applyFont="1" applyFill="1" applyBorder="1" applyAlignment="1" applyProtection="1">
      <alignment horizontal="center" vertical="top"/>
    </xf>
    <xf numFmtId="173" fontId="22" fillId="0" borderId="0" xfId="49" applyNumberFormat="1" applyFont="1" applyFill="1" applyBorder="1" applyAlignment="1">
      <alignment vertical="top"/>
    </xf>
    <xf numFmtId="0" fontId="49" fillId="0" borderId="10" xfId="49" applyFont="1" applyFill="1" applyBorder="1" applyAlignment="1">
      <alignment vertical="top"/>
    </xf>
    <xf numFmtId="0" fontId="23" fillId="0" borderId="11" xfId="49" applyFont="1" applyFill="1" applyBorder="1" applyAlignment="1" applyProtection="1">
      <alignment horizontal="left" vertical="top"/>
    </xf>
    <xf numFmtId="0" fontId="22" fillId="0" borderId="11" xfId="49" applyFont="1" applyFill="1" applyBorder="1" applyAlignment="1">
      <alignment vertical="top"/>
    </xf>
    <xf numFmtId="0" fontId="49" fillId="0" borderId="11" xfId="49" applyFont="1" applyFill="1" applyBorder="1" applyAlignment="1">
      <alignment vertical="top"/>
    </xf>
    <xf numFmtId="0" fontId="22" fillId="0" borderId="0" xfId="49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vertical="center" wrapText="1"/>
    </xf>
    <xf numFmtId="0" fontId="23" fillId="0" borderId="10" xfId="49" applyFont="1" applyFill="1" applyBorder="1" applyAlignment="1">
      <alignment horizontal="left" vertical="center"/>
    </xf>
    <xf numFmtId="0" fontId="23" fillId="0" borderId="11" xfId="52" applyFont="1" applyFill="1" applyBorder="1" applyAlignment="1">
      <alignment horizontal="left" vertical="top"/>
    </xf>
    <xf numFmtId="0" fontId="22" fillId="0" borderId="11" xfId="52" applyFont="1" applyFill="1" applyBorder="1" applyAlignment="1">
      <alignment horizontal="right" vertical="top"/>
    </xf>
    <xf numFmtId="0" fontId="25" fillId="0" borderId="0" xfId="0" applyFont="1" applyFill="1" applyAlignment="1">
      <alignment vertical="center"/>
    </xf>
    <xf numFmtId="43" fontId="23" fillId="0" borderId="0" xfId="28" applyFont="1" applyFill="1" applyBorder="1" applyAlignment="1">
      <alignment horizontal="right" vertical="center" wrapText="1"/>
    </xf>
    <xf numFmtId="172" fontId="22" fillId="0" borderId="11" xfId="49" applyNumberFormat="1" applyFont="1" applyFill="1" applyBorder="1" applyAlignment="1">
      <alignment horizontal="right" vertical="top" wrapText="1"/>
    </xf>
    <xf numFmtId="0" fontId="49" fillId="0" borderId="11" xfId="49" applyNumberFormat="1" applyFont="1" applyFill="1" applyBorder="1" applyAlignment="1">
      <alignment vertical="top"/>
    </xf>
    <xf numFmtId="0" fontId="49" fillId="0" borderId="0" xfId="49" applyNumberFormat="1" applyFont="1" applyFill="1" applyAlignment="1">
      <alignment vertical="top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center"/>
    </xf>
    <xf numFmtId="0" fontId="23" fillId="0" borderId="0" xfId="49" applyFont="1" applyFill="1" applyAlignment="1">
      <alignment horizontal="center"/>
    </xf>
    <xf numFmtId="0" fontId="22" fillId="0" borderId="11" xfId="28" applyNumberFormat="1" applyFont="1" applyFill="1" applyBorder="1" applyAlignment="1" applyProtection="1">
      <alignment horizontal="right" vertical="center" wrapText="1"/>
    </xf>
    <xf numFmtId="43" fontId="22" fillId="0" borderId="0" xfId="28" applyFont="1" applyFill="1" applyBorder="1" applyAlignment="1">
      <alignment horizontal="right" vertical="center"/>
    </xf>
    <xf numFmtId="0" fontId="22" fillId="0" borderId="0" xfId="28" applyNumberFormat="1" applyFont="1" applyFill="1" applyBorder="1" applyAlignment="1">
      <alignment horizontal="right" vertical="center"/>
    </xf>
    <xf numFmtId="0" fontId="23" fillId="26" borderId="0" xfId="62" applyNumberFormat="1" applyFont="1" applyFill="1" applyBorder="1" applyAlignment="1" applyProtection="1">
      <alignment horizontal="center" wrapText="1"/>
    </xf>
    <xf numFmtId="167" fontId="23" fillId="0" borderId="11" xfId="49" applyNumberFormat="1" applyFont="1" applyFill="1" applyBorder="1" applyAlignment="1">
      <alignment horizontal="right" vertical="top"/>
    </xf>
    <xf numFmtId="0" fontId="23" fillId="0" borderId="11" xfId="52" applyFont="1" applyFill="1" applyBorder="1" applyAlignment="1" applyProtection="1">
      <alignment horizontal="left" vertical="top" wrapText="1"/>
    </xf>
    <xf numFmtId="174" fontId="22" fillId="0" borderId="11" xfId="49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 vertical="top"/>
    </xf>
    <xf numFmtId="0" fontId="23" fillId="0" borderId="0" xfId="0" applyFont="1" applyFill="1" applyAlignment="1">
      <alignment horizontal="left" vertical="top"/>
    </xf>
    <xf numFmtId="0" fontId="22" fillId="0" borderId="0" xfId="0" applyFont="1" applyFill="1" applyAlignment="1">
      <alignment vertical="top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Alignment="1">
      <alignment horizontal="left" vertical="top"/>
    </xf>
    <xf numFmtId="0" fontId="22" fillId="0" borderId="11" xfId="28" applyNumberFormat="1" applyFont="1" applyFill="1" applyBorder="1" applyAlignment="1" applyProtection="1">
      <alignment horizontal="right" vertical="top" wrapText="1"/>
    </xf>
    <xf numFmtId="0" fontId="23" fillId="0" borderId="10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center" vertical="top"/>
    </xf>
    <xf numFmtId="49" fontId="22" fillId="0" borderId="11" xfId="49" applyNumberFormat="1" applyFont="1" applyFill="1" applyBorder="1" applyAlignment="1">
      <alignment horizontal="right" vertical="top" wrapText="1"/>
    </xf>
    <xf numFmtId="49" fontId="23" fillId="0" borderId="0" xfId="0" applyNumberFormat="1" applyFont="1" applyFill="1" applyBorder="1" applyAlignment="1">
      <alignment horizontal="center" vertical="top"/>
    </xf>
    <xf numFmtId="49" fontId="22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26" borderId="0" xfId="44" applyFont="1" applyFill="1" applyBorder="1" applyAlignment="1">
      <alignment horizontal="left"/>
    </xf>
    <xf numFmtId="0" fontId="23" fillId="0" borderId="0" xfId="0" applyFont="1" applyFill="1" applyAlignment="1">
      <alignment horizontal="left" vertical="center"/>
    </xf>
    <xf numFmtId="0" fontId="23" fillId="0" borderId="0" xfId="44" applyFont="1" applyFill="1" applyBorder="1" applyAlignment="1" applyProtection="1">
      <alignment horizontal="left" vertical="top" wrapText="1"/>
    </xf>
    <xf numFmtId="0" fontId="43" fillId="0" borderId="28" xfId="0" applyFont="1" applyFill="1" applyBorder="1" applyAlignment="1" applyProtection="1">
      <alignment horizontal="center" vertical="center" wrapText="1"/>
    </xf>
    <xf numFmtId="0" fontId="41" fillId="0" borderId="50" xfId="0" applyFont="1" applyFill="1" applyBorder="1" applyAlignment="1">
      <alignment horizontal="center" vertical="center" wrapText="1"/>
    </xf>
    <xf numFmtId="0" fontId="41" fillId="0" borderId="50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14" xfId="0" applyFont="1" applyBorder="1" applyAlignment="1">
      <alignment horizontal="center" vertical="center"/>
    </xf>
    <xf numFmtId="2" fontId="28" fillId="0" borderId="19" xfId="0" applyNumberFormat="1" applyFont="1" applyBorder="1" applyAlignment="1">
      <alignment horizontal="right" vertical="center" wrapText="1"/>
    </xf>
    <xf numFmtId="2" fontId="29" fillId="0" borderId="19" xfId="0" applyNumberFormat="1" applyFont="1" applyBorder="1" applyAlignment="1">
      <alignment horizontal="right" vertical="center" wrapText="1"/>
    </xf>
    <xf numFmtId="2" fontId="29" fillId="0" borderId="0" xfId="0" applyNumberFormat="1" applyFont="1" applyBorder="1" applyAlignment="1">
      <alignment horizontal="right" vertical="center" wrapText="1"/>
    </xf>
    <xf numFmtId="2" fontId="28" fillId="0" borderId="19" xfId="0" applyNumberFormat="1" applyFont="1" applyBorder="1"/>
    <xf numFmtId="2" fontId="28" fillId="0" borderId="19" xfId="0" applyNumberFormat="1" applyFont="1" applyBorder="1" applyAlignment="1">
      <alignment horizontal="right"/>
    </xf>
    <xf numFmtId="2" fontId="28" fillId="26" borderId="19" xfId="0" applyNumberFormat="1" applyFont="1" applyFill="1" applyBorder="1" applyAlignment="1">
      <alignment horizontal="right"/>
    </xf>
    <xf numFmtId="2" fontId="29" fillId="0" borderId="19" xfId="0" applyNumberFormat="1" applyFont="1" applyBorder="1" applyAlignment="1">
      <alignment horizontal="right"/>
    </xf>
    <xf numFmtId="0" fontId="22" fillId="0" borderId="11" xfId="52" applyFont="1" applyFill="1" applyBorder="1" applyAlignment="1" applyProtection="1">
      <alignment vertical="top" wrapText="1"/>
    </xf>
    <xf numFmtId="0" fontId="23" fillId="0" borderId="0" xfId="49" applyFont="1" applyFill="1" applyAlignment="1">
      <alignment horizontal="right" vertical="center" wrapText="1"/>
    </xf>
    <xf numFmtId="0" fontId="22" fillId="0" borderId="0" xfId="49" applyFont="1" applyFill="1" applyAlignment="1" applyProtection="1">
      <alignment vertical="center" wrapText="1"/>
    </xf>
    <xf numFmtId="177" fontId="23" fillId="0" borderId="0" xfId="49" applyNumberFormat="1" applyFont="1" applyFill="1" applyAlignment="1" applyProtection="1">
      <alignment horizontal="left" vertical="center"/>
    </xf>
    <xf numFmtId="179" fontId="23" fillId="0" borderId="0" xfId="49" applyNumberFormat="1" applyFont="1" applyFill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43" fontId="22" fillId="0" borderId="0" xfId="28" applyFont="1" applyFill="1" applyBorder="1" applyAlignment="1">
      <alignment horizontal="center" vertical="center" wrapText="1"/>
    </xf>
    <xf numFmtId="43" fontId="22" fillId="0" borderId="11" xfId="28" applyFont="1" applyFill="1" applyBorder="1" applyAlignment="1" applyProtection="1">
      <alignment horizontal="center" vertical="center" wrapText="1"/>
    </xf>
    <xf numFmtId="43" fontId="23" fillId="0" borderId="10" xfId="28" applyFont="1" applyFill="1" applyBorder="1" applyAlignment="1">
      <alignment horizontal="center" vertical="center" wrapText="1"/>
    </xf>
    <xf numFmtId="0" fontId="49" fillId="0" borderId="0" xfId="49" applyFont="1" applyFill="1" applyBorder="1" applyAlignment="1">
      <alignment vertical="center" wrapText="1"/>
    </xf>
    <xf numFmtId="0" fontId="49" fillId="0" borderId="0" xfId="49" applyFont="1" applyFill="1" applyBorder="1" applyAlignment="1">
      <alignment horizontal="right" vertical="center" wrapText="1"/>
    </xf>
    <xf numFmtId="0" fontId="22" fillId="0" borderId="0" xfId="49" applyFont="1" applyFill="1" applyBorder="1" applyAlignment="1" applyProtection="1">
      <alignment horizontal="left" vertical="center" wrapText="1"/>
    </xf>
    <xf numFmtId="0" fontId="49" fillId="0" borderId="0" xfId="49" applyNumberFormat="1" applyFont="1" applyFill="1" applyBorder="1" applyAlignment="1" applyProtection="1">
      <alignment horizontal="right" vertical="center"/>
    </xf>
    <xf numFmtId="0" fontId="23" fillId="0" borderId="0" xfId="49" applyFont="1" applyFill="1" applyBorder="1" applyAlignment="1">
      <alignment vertical="center" wrapText="1"/>
    </xf>
    <xf numFmtId="0" fontId="23" fillId="26" borderId="0" xfId="49" applyNumberFormat="1" applyFont="1" applyFill="1" applyAlignment="1">
      <alignment vertical="center"/>
    </xf>
    <xf numFmtId="0" fontId="23" fillId="26" borderId="0" xfId="49" applyFont="1" applyFill="1" applyAlignment="1">
      <alignment vertical="center"/>
    </xf>
    <xf numFmtId="166" fontId="22" fillId="0" borderId="0" xfId="68" applyNumberFormat="1" applyFont="1" applyFill="1" applyBorder="1" applyAlignment="1" applyProtection="1">
      <alignment horizontal="center" vertical="center"/>
    </xf>
    <xf numFmtId="43" fontId="23" fillId="0" borderId="10" xfId="28" applyFont="1" applyFill="1" applyBorder="1" applyAlignment="1">
      <alignment horizontal="right" vertical="center" wrapText="1"/>
    </xf>
    <xf numFmtId="0" fontId="22" fillId="0" borderId="0" xfId="44" applyNumberFormat="1" applyFont="1" applyFill="1" applyBorder="1" applyAlignment="1" applyProtection="1">
      <alignment horizontal="center" vertical="center"/>
    </xf>
    <xf numFmtId="0" fontId="23" fillId="0" borderId="12" xfId="44" applyNumberFormat="1" applyFont="1" applyFill="1" applyBorder="1"/>
    <xf numFmtId="1" fontId="23" fillId="0" borderId="0" xfId="49" applyNumberFormat="1" applyFont="1" applyFill="1" applyBorder="1"/>
    <xf numFmtId="0" fontId="22" fillId="26" borderId="0" xfId="49" applyNumberFormat="1" applyFont="1" applyFill="1" applyBorder="1" applyAlignment="1" applyProtection="1"/>
    <xf numFmtId="0" fontId="24" fillId="26" borderId="0" xfId="0" applyFont="1" applyFill="1" applyBorder="1" applyAlignment="1"/>
    <xf numFmtId="0" fontId="22" fillId="26" borderId="0" xfId="0" applyFont="1" applyFill="1" applyBorder="1" applyAlignment="1"/>
    <xf numFmtId="0" fontId="23" fillId="26" borderId="0" xfId="0" applyFont="1" applyFill="1" applyAlignment="1"/>
    <xf numFmtId="0" fontId="25" fillId="26" borderId="0" xfId="0" applyFont="1" applyFill="1" applyBorder="1" applyAlignment="1"/>
    <xf numFmtId="0" fontId="49" fillId="0" borderId="0" xfId="49" applyNumberFormat="1" applyFont="1" applyFill="1" applyBorder="1" applyAlignment="1" applyProtection="1"/>
    <xf numFmtId="0" fontId="49" fillId="0" borderId="0" xfId="62" applyNumberFormat="1" applyFont="1" applyFill="1" applyBorder="1" applyAlignment="1" applyProtection="1">
      <alignment wrapText="1"/>
    </xf>
    <xf numFmtId="0" fontId="49" fillId="0" borderId="0" xfId="62" applyNumberFormat="1" applyFont="1" applyFill="1" applyBorder="1" applyAlignment="1" applyProtection="1"/>
    <xf numFmtId="0" fontId="23" fillId="0" borderId="0" xfId="49" applyFont="1" applyFill="1" applyBorder="1" applyAlignment="1">
      <alignment horizontal="left" vertical="center" wrapText="1"/>
    </xf>
    <xf numFmtId="49" fontId="23" fillId="0" borderId="11" xfId="52" applyNumberFormat="1" applyFont="1" applyFill="1" applyBorder="1" applyAlignment="1">
      <alignment horizontal="right" vertical="top" wrapText="1"/>
    </xf>
    <xf numFmtId="174" fontId="22" fillId="0" borderId="11" xfId="67" applyNumberFormat="1" applyFont="1" applyFill="1" applyBorder="1" applyAlignment="1">
      <alignment vertical="top" wrapText="1"/>
    </xf>
    <xf numFmtId="0" fontId="49" fillId="26" borderId="0" xfId="44" applyFont="1" applyFill="1" applyBorder="1" applyAlignment="1">
      <alignment horizontal="left" vertical="top" wrapText="1"/>
    </xf>
    <xf numFmtId="0" fontId="49" fillId="26" borderId="12" xfId="44" applyFont="1" applyFill="1" applyBorder="1" applyAlignment="1">
      <alignment vertical="top" wrapText="1"/>
    </xf>
    <xf numFmtId="0" fontId="49" fillId="26" borderId="12" xfId="44" applyFont="1" applyFill="1" applyBorder="1" applyAlignment="1">
      <alignment horizontal="center" vertical="top" wrapText="1"/>
    </xf>
    <xf numFmtId="0" fontId="49" fillId="26" borderId="12" xfId="44" applyFont="1" applyFill="1" applyBorder="1" applyAlignment="1">
      <alignment vertical="top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right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 applyProtection="1">
      <alignment horizontal="left" vertical="center" wrapText="1"/>
    </xf>
    <xf numFmtId="0" fontId="41" fillId="0" borderId="19" xfId="0" applyNumberFormat="1" applyFont="1" applyFill="1" applyBorder="1" applyAlignment="1">
      <alignment vertical="center" wrapText="1"/>
    </xf>
    <xf numFmtId="0" fontId="41" fillId="0" borderId="19" xfId="0" applyFont="1" applyFill="1" applyBorder="1" applyAlignment="1">
      <alignment wrapText="1"/>
    </xf>
    <xf numFmtId="0" fontId="23" fillId="0" borderId="19" xfId="44" applyNumberFormat="1" applyFont="1" applyFill="1" applyBorder="1"/>
    <xf numFmtId="0" fontId="23" fillId="0" borderId="0" xfId="52" applyFont="1" applyFill="1" applyBorder="1" applyAlignment="1">
      <alignment horizontal="center" vertical="top"/>
    </xf>
    <xf numFmtId="2" fontId="29" fillId="0" borderId="18" xfId="0" applyNumberFormat="1" applyFont="1" applyFill="1" applyBorder="1"/>
    <xf numFmtId="0" fontId="23" fillId="0" borderId="11" xfId="0" applyFont="1" applyBorder="1" applyAlignment="1">
      <alignment horizontal="right"/>
    </xf>
    <xf numFmtId="0" fontId="23" fillId="0" borderId="11" xfId="52" applyFont="1" applyFill="1" applyBorder="1" applyAlignment="1">
      <alignment horizontal="center" vertical="top" wrapText="1"/>
    </xf>
    <xf numFmtId="0" fontId="49" fillId="26" borderId="13" xfId="0" applyFont="1" applyFill="1" applyBorder="1" applyAlignment="1">
      <alignment horizontal="right" vertical="center"/>
    </xf>
    <xf numFmtId="0" fontId="52" fillId="26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52" fillId="26" borderId="13" xfId="0" applyFont="1" applyFill="1" applyBorder="1" applyAlignment="1">
      <alignment horizontal="right" vertical="center"/>
    </xf>
    <xf numFmtId="0" fontId="52" fillId="26" borderId="0" xfId="0" applyFont="1" applyFill="1" applyBorder="1" applyAlignment="1">
      <alignment horizontal="right" vertical="center"/>
    </xf>
    <xf numFmtId="0" fontId="49" fillId="26" borderId="0" xfId="51" applyFont="1" applyFill="1" applyAlignment="1" applyProtection="1">
      <alignment vertical="center"/>
    </xf>
    <xf numFmtId="0" fontId="23" fillId="0" borderId="0" xfId="49" applyFont="1" applyFill="1" applyBorder="1" applyAlignment="1">
      <alignment horizontal="left" vertical="top" wrapText="1"/>
    </xf>
    <xf numFmtId="0" fontId="23" fillId="0" borderId="0" xfId="49" applyFont="1" applyFill="1" applyAlignment="1">
      <alignment horizontal="center"/>
    </xf>
    <xf numFmtId="0" fontId="22" fillId="0" borderId="0" xfId="46" applyFont="1" applyFill="1" applyBorder="1" applyAlignment="1">
      <alignment horizontal="center" vertical="center" wrapText="1"/>
    </xf>
    <xf numFmtId="0" fontId="49" fillId="0" borderId="0" xfId="49" applyFont="1" applyFill="1" applyBorder="1" applyAlignment="1">
      <alignment wrapText="1"/>
    </xf>
    <xf numFmtId="0" fontId="23" fillId="0" borderId="0" xfId="49" applyFont="1" applyFill="1" applyBorder="1" applyAlignment="1">
      <alignment horizontal="center"/>
    </xf>
    <xf numFmtId="0" fontId="23" fillId="0" borderId="0" xfId="44" applyFont="1" applyFill="1" applyBorder="1" applyAlignment="1" applyProtection="1">
      <alignment horizontal="left" vertical="top" wrapText="1"/>
    </xf>
    <xf numFmtId="0" fontId="23" fillId="26" borderId="0" xfId="49" applyFont="1" applyFill="1" applyBorder="1" applyAlignment="1">
      <alignment horizontal="left" vertical="center"/>
    </xf>
    <xf numFmtId="0" fontId="23" fillId="26" borderId="0" xfId="49" applyFont="1" applyFill="1" applyBorder="1" applyAlignment="1">
      <alignment wrapText="1"/>
    </xf>
    <xf numFmtId="166" fontId="23" fillId="0" borderId="0" xfId="68" applyFont="1" applyFill="1" applyBorder="1" applyAlignment="1"/>
    <xf numFmtId="166" fontId="23" fillId="0" borderId="0" xfId="68" applyFont="1" applyFill="1" applyBorder="1"/>
    <xf numFmtId="0" fontId="23" fillId="0" borderId="0" xfId="44" applyNumberFormat="1" applyFont="1" applyFill="1" applyBorder="1" applyAlignment="1">
      <alignment horizontal="right"/>
    </xf>
    <xf numFmtId="0" fontId="47" fillId="0" borderId="0" xfId="44" applyFont="1" applyFill="1" applyBorder="1"/>
    <xf numFmtId="0" fontId="23" fillId="0" borderId="0" xfId="51" applyNumberFormat="1" applyFont="1" applyFill="1" applyBorder="1" applyAlignment="1" applyProtection="1">
      <alignment horizontal="center"/>
    </xf>
    <xf numFmtId="1" fontId="23" fillId="0" borderId="0" xfId="51" applyNumberFormat="1" applyFont="1" applyFill="1" applyBorder="1" applyAlignment="1" applyProtection="1"/>
    <xf numFmtId="0" fontId="23" fillId="0" borderId="0" xfId="44" applyNumberFormat="1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0" fontId="23" fillId="26" borderId="0" xfId="49" applyFont="1" applyFill="1" applyBorder="1" applyAlignment="1">
      <alignment vertical="top" wrapText="1"/>
    </xf>
    <xf numFmtId="0" fontId="22" fillId="26" borderId="0" xfId="46" applyFont="1" applyFill="1" applyBorder="1" applyAlignment="1">
      <alignment horizontal="center" vertical="center" wrapText="1"/>
    </xf>
    <xf numFmtId="0" fontId="22" fillId="26" borderId="0" xfId="46" applyFont="1" applyFill="1" applyBorder="1" applyAlignment="1" applyProtection="1">
      <alignment horizontal="center" vertical="center" wrapText="1"/>
    </xf>
    <xf numFmtId="0" fontId="52" fillId="26" borderId="0" xfId="46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28" fillId="0" borderId="49" xfId="0" applyFont="1" applyFill="1" applyBorder="1" applyAlignment="1" applyProtection="1">
      <alignment horizontal="left" vertical="center" wrapText="1"/>
    </xf>
    <xf numFmtId="0" fontId="28" fillId="0" borderId="49" xfId="0" applyFont="1" applyFill="1" applyBorder="1" applyAlignment="1" applyProtection="1">
      <alignment horizontal="center" vertical="center"/>
    </xf>
    <xf numFmtId="179" fontId="29" fillId="0" borderId="14" xfId="28" applyNumberFormat="1" applyFont="1" applyFill="1" applyBorder="1" applyAlignment="1">
      <alignment horizontal="center" vertical="center"/>
    </xf>
    <xf numFmtId="179" fontId="29" fillId="0" borderId="23" xfId="28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49" fontId="32" fillId="0" borderId="28" xfId="28" applyNumberFormat="1" applyFont="1" applyFill="1" applyBorder="1" applyAlignment="1">
      <alignment horizontal="center" vertical="center" wrapText="1"/>
    </xf>
    <xf numFmtId="49" fontId="29" fillId="0" borderId="29" xfId="0" applyNumberFormat="1" applyFont="1" applyBorder="1" applyAlignment="1">
      <alignment wrapText="1"/>
    </xf>
    <xf numFmtId="49" fontId="29" fillId="0" borderId="30" xfId="0" applyNumberFormat="1" applyFont="1" applyBorder="1" applyAlignment="1">
      <alignment wrapText="1"/>
    </xf>
    <xf numFmtId="49" fontId="29" fillId="0" borderId="31" xfId="0" applyNumberFormat="1" applyFont="1" applyFill="1" applyBorder="1" applyAlignment="1">
      <alignment horizontal="center" vertical="center" wrapText="1"/>
    </xf>
    <xf numFmtId="49" fontId="29" fillId="0" borderId="32" xfId="0" applyNumberFormat="1" applyFont="1" applyFill="1" applyBorder="1" applyAlignment="1">
      <alignment horizontal="center" vertical="center" wrapText="1"/>
    </xf>
    <xf numFmtId="49" fontId="29" fillId="0" borderId="33" xfId="0" applyNumberFormat="1" applyFont="1" applyFill="1" applyBorder="1" applyAlignment="1">
      <alignment horizontal="center" vertical="center" wrapText="1"/>
    </xf>
    <xf numFmtId="0" fontId="28" fillId="0" borderId="49" xfId="0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28" fillId="0" borderId="0" xfId="0" applyFont="1" applyFill="1" applyAlignment="1">
      <alignment horizontal="justify" vertical="top" wrapText="1"/>
    </xf>
    <xf numFmtId="0" fontId="28" fillId="0" borderId="0" xfId="0" applyFont="1" applyAlignment="1">
      <alignment horizontal="justify" vertical="center"/>
    </xf>
    <xf numFmtId="0" fontId="29" fillId="0" borderId="0" xfId="0" applyFont="1" applyBorder="1" applyAlignment="1" applyProtection="1">
      <alignment horizontal="center" vertical="top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wrapText="1"/>
    </xf>
    <xf numFmtId="0" fontId="41" fillId="0" borderId="40" xfId="0" applyFont="1" applyFill="1" applyBorder="1" applyAlignment="1">
      <alignment horizontal="center" wrapText="1"/>
    </xf>
    <xf numFmtId="0" fontId="41" fillId="0" borderId="41" xfId="0" applyFont="1" applyFill="1" applyBorder="1" applyAlignment="1">
      <alignment horizontal="center" wrapText="1"/>
    </xf>
    <xf numFmtId="0" fontId="43" fillId="0" borderId="0" xfId="0" applyFont="1" applyFill="1" applyBorder="1" applyAlignment="1" applyProtection="1">
      <alignment horizontal="right" wrapText="1"/>
    </xf>
    <xf numFmtId="0" fontId="43" fillId="0" borderId="22" xfId="0" applyFont="1" applyFill="1" applyBorder="1" applyAlignment="1" applyProtection="1">
      <alignment horizontal="right" wrapText="1"/>
    </xf>
    <xf numFmtId="0" fontId="41" fillId="0" borderId="35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0" fontId="41" fillId="0" borderId="22" xfId="0" applyFont="1" applyFill="1" applyBorder="1" applyAlignment="1">
      <alignment horizontal="center" wrapText="1"/>
    </xf>
    <xf numFmtId="0" fontId="41" fillId="0" borderId="50" xfId="0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>
      <alignment horizontal="center"/>
    </xf>
    <xf numFmtId="0" fontId="22" fillId="0" borderId="0" xfId="49" applyFont="1" applyFill="1" applyAlignment="1">
      <alignment horizontal="center" vertical="center"/>
    </xf>
    <xf numFmtId="0" fontId="23" fillId="0" borderId="12" xfId="51" applyFont="1" applyFill="1" applyBorder="1" applyAlignment="1" applyProtection="1">
      <alignment horizontal="center" vertical="top"/>
    </xf>
    <xf numFmtId="0" fontId="23" fillId="0" borderId="12" xfId="51" applyFont="1" applyFill="1" applyBorder="1" applyAlignment="1" applyProtection="1">
      <alignment horizontal="center"/>
    </xf>
    <xf numFmtId="0" fontId="23" fillId="0" borderId="0" xfId="51" applyFont="1" applyFill="1" applyBorder="1" applyAlignment="1" applyProtection="1">
      <alignment horizontal="center" vertical="top"/>
    </xf>
    <xf numFmtId="0" fontId="23" fillId="0" borderId="0" xfId="5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3" fillId="26" borderId="0" xfId="44" applyFont="1" applyFill="1" applyBorder="1" applyAlignment="1">
      <alignment horizontal="left"/>
    </xf>
    <xf numFmtId="0" fontId="52" fillId="0" borderId="0" xfId="49" applyFont="1" applyFill="1" applyAlignment="1" applyProtection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3" fillId="0" borderId="0" xfId="67" applyFont="1" applyFill="1" applyBorder="1" applyAlignment="1">
      <alignment horizontal="left" vertical="top" wrapText="1"/>
    </xf>
    <xf numFmtId="0" fontId="22" fillId="0" borderId="0" xfId="49" applyNumberFormat="1" applyFont="1" applyFill="1" applyBorder="1" applyAlignment="1" applyProtection="1">
      <alignment horizontal="center" vertical="top"/>
    </xf>
    <xf numFmtId="0" fontId="23" fillId="26" borderId="0" xfId="44" applyFont="1" applyFill="1" applyBorder="1" applyAlignment="1">
      <alignment horizontal="left" vertical="top"/>
    </xf>
    <xf numFmtId="0" fontId="23" fillId="0" borderId="0" xfId="44" applyFont="1" applyFill="1" applyBorder="1" applyAlignment="1">
      <alignment horizontal="left" vertical="top" wrapText="1"/>
    </xf>
    <xf numFmtId="0" fontId="22" fillId="0" borderId="0" xfId="44" applyFont="1" applyFill="1" applyBorder="1" applyAlignment="1" applyProtection="1">
      <alignment horizontal="center"/>
    </xf>
    <xf numFmtId="0" fontId="23" fillId="0" borderId="0" xfId="49" applyNumberFormat="1" applyFont="1" applyFill="1" applyBorder="1" applyAlignment="1">
      <alignment horizontal="left" vertical="top" wrapText="1"/>
    </xf>
    <xf numFmtId="0" fontId="22" fillId="26" borderId="0" xfId="49" applyNumberFormat="1" applyFont="1" applyFill="1" applyBorder="1" applyAlignment="1">
      <alignment horizontal="center"/>
    </xf>
    <xf numFmtId="0" fontId="22" fillId="26" borderId="0" xfId="49" applyFont="1" applyFill="1" applyAlignment="1" applyProtection="1">
      <alignment horizontal="center" vertical="center"/>
    </xf>
    <xf numFmtId="0" fontId="23" fillId="0" borderId="0" xfId="49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center" vertical="top" wrapText="1"/>
    </xf>
    <xf numFmtId="0" fontId="23" fillId="0" borderId="0" xfId="49" applyFont="1" applyFill="1" applyAlignment="1">
      <alignment horizontal="left" vertical="center" wrapText="1"/>
    </xf>
    <xf numFmtId="0" fontId="22" fillId="0" borderId="0" xfId="49" applyFont="1" applyFill="1" applyBorder="1" applyAlignment="1" applyProtection="1">
      <alignment horizontal="center" vertical="center"/>
    </xf>
    <xf numFmtId="0" fontId="22" fillId="26" borderId="0" xfId="49" applyFont="1" applyFill="1" applyAlignment="1" applyProtection="1">
      <alignment horizontal="center"/>
    </xf>
    <xf numFmtId="0" fontId="52" fillId="0" borderId="0" xfId="44" applyFont="1" applyFill="1" applyAlignment="1">
      <alignment horizontal="center"/>
    </xf>
    <xf numFmtId="166" fontId="22" fillId="0" borderId="0" xfId="68" applyNumberFormat="1" applyFont="1" applyFill="1" applyBorder="1" applyAlignment="1" applyProtection="1">
      <alignment horizontal="center" vertical="center"/>
    </xf>
    <xf numFmtId="0" fontId="52" fillId="0" borderId="0" xfId="49" applyNumberFormat="1" applyFont="1" applyFill="1" applyBorder="1" applyAlignment="1" applyProtection="1">
      <alignment horizontal="center"/>
    </xf>
    <xf numFmtId="0" fontId="52" fillId="0" borderId="0" xfId="49" applyFont="1" applyFill="1" applyBorder="1" applyAlignment="1" applyProtection="1">
      <alignment horizontal="center"/>
    </xf>
    <xf numFmtId="0" fontId="49" fillId="0" borderId="0" xfId="67" applyFont="1" applyFill="1" applyBorder="1" applyAlignment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center" vertical="center"/>
    </xf>
    <xf numFmtId="0" fontId="23" fillId="0" borderId="0" xfId="44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/>
    </xf>
    <xf numFmtId="0" fontId="23" fillId="26" borderId="0" xfId="44" applyFont="1" applyFill="1" applyBorder="1" applyAlignment="1">
      <alignment horizontal="left" vertical="top" wrapText="1"/>
    </xf>
    <xf numFmtId="0" fontId="23" fillId="26" borderId="0" xfId="49" applyFont="1" applyFill="1" applyAlignment="1">
      <alignment horizontal="left" vertical="top" wrapText="1"/>
    </xf>
    <xf numFmtId="0" fontId="22" fillId="26" borderId="0" xfId="49" applyNumberFormat="1" applyFont="1" applyFill="1" applyBorder="1" applyAlignment="1" applyProtection="1">
      <alignment horizontal="center"/>
    </xf>
    <xf numFmtId="0" fontId="22" fillId="0" borderId="0" xfId="49" applyNumberFormat="1" applyFont="1" applyFill="1" applyBorder="1" applyAlignment="1">
      <alignment horizontal="center"/>
    </xf>
    <xf numFmtId="0" fontId="22" fillId="0" borderId="0" xfId="49" applyFont="1" applyFill="1" applyBorder="1" applyAlignment="1">
      <alignment horizontal="center" vertical="top" wrapText="1"/>
    </xf>
    <xf numFmtId="0" fontId="49" fillId="0" borderId="0" xfId="48" applyFont="1" applyFill="1" applyBorder="1" applyAlignment="1">
      <alignment horizontal="left" vertical="top" wrapText="1"/>
    </xf>
    <xf numFmtId="0" fontId="52" fillId="0" borderId="0" xfId="4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 vertical="center"/>
    </xf>
    <xf numFmtId="0" fontId="49" fillId="0" borderId="12" xfId="51" applyFont="1" applyFill="1" applyBorder="1" applyAlignment="1" applyProtection="1">
      <alignment horizontal="center" vertical="top"/>
    </xf>
    <xf numFmtId="49" fontId="49" fillId="0" borderId="12" xfId="51" applyNumberFormat="1" applyFont="1" applyFill="1" applyBorder="1" applyAlignment="1" applyProtection="1">
      <alignment horizontal="center" vertical="top"/>
    </xf>
    <xf numFmtId="0" fontId="49" fillId="0" borderId="12" xfId="51" applyFont="1" applyFill="1" applyBorder="1" applyAlignment="1" applyProtection="1">
      <alignment horizontal="center"/>
    </xf>
    <xf numFmtId="0" fontId="49" fillId="0" borderId="0" xfId="51" applyFont="1" applyFill="1" applyBorder="1" applyAlignment="1" applyProtection="1">
      <alignment horizontal="center" vertical="top"/>
    </xf>
    <xf numFmtId="49" fontId="49" fillId="0" borderId="0" xfId="51" applyNumberFormat="1" applyFont="1" applyFill="1" applyBorder="1" applyAlignment="1" applyProtection="1">
      <alignment horizontal="center" vertical="top"/>
    </xf>
    <xf numFmtId="0" fontId="49" fillId="0" borderId="0" xfId="51" applyFont="1" applyFill="1" applyBorder="1" applyAlignment="1" applyProtection="1">
      <alignment horizontal="center"/>
    </xf>
    <xf numFmtId="0" fontId="49" fillId="26" borderId="0" xfId="44" applyFont="1" applyFill="1" applyAlignment="1">
      <alignment horizontal="left" vertical="top" wrapText="1"/>
    </xf>
    <xf numFmtId="0" fontId="52" fillId="26" borderId="0" xfId="44" applyNumberFormat="1" applyFont="1" applyFill="1" applyBorder="1" applyAlignment="1" applyProtection="1">
      <alignment horizontal="center"/>
    </xf>
  </cellXfs>
  <cellStyles count="9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62"/>
    <cellStyle name="Comma 11" xfId="74"/>
    <cellStyle name="Comma 12" xfId="75"/>
    <cellStyle name="Comma 13" xfId="76"/>
    <cellStyle name="Comma 15" xfId="77"/>
    <cellStyle name="Comma 16" xfId="78"/>
    <cellStyle name="Comma 17" xfId="79"/>
    <cellStyle name="Comma 18" xfId="80"/>
    <cellStyle name="Comma 19" xfId="81"/>
    <cellStyle name="Comma 2" xfId="29"/>
    <cellStyle name="Comma 2 14" xfId="82"/>
    <cellStyle name="Comma 2 2" xfId="58"/>
    <cellStyle name="Comma 2 3" xfId="59"/>
    <cellStyle name="Comma 2 4" xfId="65"/>
    <cellStyle name="Comma 2 5" xfId="69"/>
    <cellStyle name="Comma 20" xfId="83"/>
    <cellStyle name="Comma 21" xfId="84"/>
    <cellStyle name="Comma 22" xfId="85"/>
    <cellStyle name="Comma 23" xfId="86"/>
    <cellStyle name="Comma 24" xfId="87"/>
    <cellStyle name="Comma 3" xfId="30"/>
    <cellStyle name="Comma 4" xfId="31"/>
    <cellStyle name="Comma 4 2" xfId="66"/>
    <cellStyle name="Comma 5" xfId="32"/>
    <cellStyle name="Comma 6" xfId="33"/>
    <cellStyle name="Comma 7" xfId="61"/>
    <cellStyle name="Comma 8" xfId="88"/>
    <cellStyle name="Comma 9" xfId="89"/>
    <cellStyle name="Currency 2" xfId="70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17" xfId="90"/>
    <cellStyle name="Normal 2" xfId="43"/>
    <cellStyle name="Normal 2 14" xfId="91"/>
    <cellStyle name="Normal 2 2" xfId="64"/>
    <cellStyle name="Normal 2 3" xfId="73"/>
    <cellStyle name="Normal 3" xfId="72"/>
    <cellStyle name="Normal 4" xfId="60"/>
    <cellStyle name="Normal 4 2" xfId="71"/>
    <cellStyle name="Normal_budget 2004-05_2.6.04" xfId="44"/>
    <cellStyle name="Normal_budget 2004-05_2.6.04_1st supp.vol.III 2" xfId="45"/>
    <cellStyle name="Normal_budget 2004-05_2.6.04_2nd&amp;FinalSUppl08-0Web" xfId="46"/>
    <cellStyle name="Normal_BUDGET FOR  03-04" xfId="47"/>
    <cellStyle name="Normal_BUDGET FOR  03-04 10-02-03" xfId="67"/>
    <cellStyle name="Normal_BUDGET FOR  03-04..." xfId="48"/>
    <cellStyle name="Normal_budget for 03-04 2" xfId="49"/>
    <cellStyle name="Normal_budget_summary" xfId="92"/>
    <cellStyle name="Normal_BUDGET-2000" xfId="50"/>
    <cellStyle name="Normal_budgetDocNIC02-03" xfId="51"/>
    <cellStyle name="Normal_DEMAND17 2" xfId="52"/>
    <cellStyle name="Normal_DEMAND51 2" xfId="68"/>
    <cellStyle name="Normal_DEMAND51_1st supp. vol.IV" xfId="93"/>
    <cellStyle name="Note" xfId="53" builtinId="10" customBuiltin="1"/>
    <cellStyle name="Output" xfId="54" builtinId="21" customBuiltin="1"/>
    <cellStyle name="Percent 2" xfId="63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555901</xdr:colOff>
      <xdr:row>16</xdr:row>
      <xdr:rowOff>159313</xdr:rowOff>
    </xdr:from>
    <xdr:to>
      <xdr:col>10</xdr:col>
      <xdr:colOff>86601</xdr:colOff>
      <xdr:row>18</xdr:row>
      <xdr:rowOff>168388</xdr:rowOff>
    </xdr:to>
    <xdr:sp macro="" textlink="">
      <xdr:nvSpPr>
        <xdr:cNvPr id="2" name="Text Box 3" hidden="1"/>
        <xdr:cNvSpPr txBox="1">
          <a:spLocks noChangeArrowheads="1"/>
        </xdr:cNvSpPr>
      </xdr:nvSpPr>
      <xdr:spPr bwMode="auto">
        <a:xfrm>
          <a:off x="6457950" y="3248025"/>
          <a:ext cx="12096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8</xdr:col>
      <xdr:colOff>565426</xdr:colOff>
      <xdr:row>24</xdr:row>
      <xdr:rowOff>177557</xdr:rowOff>
    </xdr:from>
    <xdr:to>
      <xdr:col>10</xdr:col>
      <xdr:colOff>96126</xdr:colOff>
      <xdr:row>25</xdr:row>
      <xdr:rowOff>177553</xdr:rowOff>
    </xdr:to>
    <xdr:sp macro="" textlink="">
      <xdr:nvSpPr>
        <xdr:cNvPr id="3" name="Text Box 4" hidden="1"/>
        <xdr:cNvSpPr txBox="1">
          <a:spLocks noChangeArrowheads="1"/>
        </xdr:cNvSpPr>
      </xdr:nvSpPr>
      <xdr:spPr bwMode="auto">
        <a:xfrm>
          <a:off x="6467475" y="5743575"/>
          <a:ext cx="1219200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175596</xdr:colOff>
      <xdr:row>98</xdr:row>
      <xdr:rowOff>123564</xdr:rowOff>
    </xdr:from>
    <xdr:to>
      <xdr:col>9</xdr:col>
      <xdr:colOff>714076</xdr:colOff>
      <xdr:row>101</xdr:row>
      <xdr:rowOff>8143</xdr:rowOff>
    </xdr:to>
    <xdr:sp macro="" textlink="">
      <xdr:nvSpPr>
        <xdr:cNvPr id="2" name="Text Box 7" hidden="1"/>
        <xdr:cNvSpPr txBox="1">
          <a:spLocks noChangeArrowheads="1"/>
        </xdr:cNvSpPr>
      </xdr:nvSpPr>
      <xdr:spPr bwMode="auto">
        <a:xfrm>
          <a:off x="6174441" y="16355434"/>
          <a:ext cx="1266825" cy="65038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441885</xdr:colOff>
      <xdr:row>35</xdr:row>
      <xdr:rowOff>187139</xdr:rowOff>
    </xdr:from>
    <xdr:to>
      <xdr:col>13</xdr:col>
      <xdr:colOff>454286</xdr:colOff>
      <xdr:row>38</xdr:row>
      <xdr:rowOff>157237</xdr:rowOff>
    </xdr:to>
    <xdr:sp macro="" textlink="">
      <xdr:nvSpPr>
        <xdr:cNvPr id="3" name="Text Box 16" hidden="1"/>
        <xdr:cNvSpPr txBox="1">
          <a:spLocks noChangeArrowheads="1"/>
        </xdr:cNvSpPr>
      </xdr:nvSpPr>
      <xdr:spPr bwMode="auto">
        <a:xfrm>
          <a:off x="8477810" y="6757484"/>
          <a:ext cx="1516716" cy="54096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11</xdr:col>
      <xdr:colOff>441885</xdr:colOff>
      <xdr:row>45</xdr:row>
      <xdr:rowOff>106941</xdr:rowOff>
    </xdr:from>
    <xdr:to>
      <xdr:col>13</xdr:col>
      <xdr:colOff>454286</xdr:colOff>
      <xdr:row>48</xdr:row>
      <xdr:rowOff>134004</xdr:rowOff>
    </xdr:to>
    <xdr:sp macro="" textlink="">
      <xdr:nvSpPr>
        <xdr:cNvPr id="4" name="Text Box 18" hidden="1"/>
        <xdr:cNvSpPr txBox="1">
          <a:spLocks noChangeArrowheads="1"/>
        </xdr:cNvSpPr>
      </xdr:nvSpPr>
      <xdr:spPr bwMode="auto">
        <a:xfrm>
          <a:off x="8477810" y="8449571"/>
          <a:ext cx="1516716" cy="70905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534334</xdr:colOff>
      <xdr:row>64</xdr:row>
      <xdr:rowOff>146405</xdr:rowOff>
    </xdr:from>
    <xdr:to>
      <xdr:col>12</xdr:col>
      <xdr:colOff>622001</xdr:colOff>
      <xdr:row>70</xdr:row>
      <xdr:rowOff>64079</xdr:rowOff>
    </xdr:to>
    <xdr:sp macro="" textlink="">
      <xdr:nvSpPr>
        <xdr:cNvPr id="5" name="Text Box 25" hidden="1"/>
        <xdr:cNvSpPr txBox="1">
          <a:spLocks noChangeArrowheads="1"/>
        </xdr:cNvSpPr>
      </xdr:nvSpPr>
      <xdr:spPr bwMode="auto">
        <a:xfrm>
          <a:off x="7998759" y="11557355"/>
          <a:ext cx="1404657" cy="71840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478752</xdr:colOff>
      <xdr:row>17</xdr:row>
      <xdr:rowOff>150943</xdr:rowOff>
    </xdr:from>
    <xdr:to>
      <xdr:col>9</xdr:col>
      <xdr:colOff>366096</xdr:colOff>
      <xdr:row>21</xdr:row>
      <xdr:rowOff>109669</xdr:rowOff>
    </xdr:to>
    <xdr:sp macro="" textlink="">
      <xdr:nvSpPr>
        <xdr:cNvPr id="6" name="Text Box 27" hidden="1"/>
        <xdr:cNvSpPr txBox="1">
          <a:spLocks noChangeArrowheads="1"/>
        </xdr:cNvSpPr>
      </xdr:nvSpPr>
      <xdr:spPr bwMode="auto">
        <a:xfrm>
          <a:off x="5624792" y="3157033"/>
          <a:ext cx="1473574" cy="7143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478752</xdr:colOff>
      <xdr:row>35</xdr:row>
      <xdr:rowOff>13167</xdr:rowOff>
    </xdr:from>
    <xdr:to>
      <xdr:col>9</xdr:col>
      <xdr:colOff>366096</xdr:colOff>
      <xdr:row>38</xdr:row>
      <xdr:rowOff>103897</xdr:rowOff>
    </xdr:to>
    <xdr:sp macro="" textlink="">
      <xdr:nvSpPr>
        <xdr:cNvPr id="7" name="Text Box 28" hidden="1"/>
        <xdr:cNvSpPr txBox="1">
          <a:spLocks noChangeArrowheads="1"/>
        </xdr:cNvSpPr>
      </xdr:nvSpPr>
      <xdr:spPr bwMode="auto">
        <a:xfrm>
          <a:off x="5624792" y="6583512"/>
          <a:ext cx="1473574" cy="66731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478752</xdr:colOff>
      <xdr:row>45</xdr:row>
      <xdr:rowOff>11505</xdr:rowOff>
    </xdr:from>
    <xdr:to>
      <xdr:col>9</xdr:col>
      <xdr:colOff>366096</xdr:colOff>
      <xdr:row>48</xdr:row>
      <xdr:rowOff>18415</xdr:rowOff>
    </xdr:to>
    <xdr:sp macro="" textlink="">
      <xdr:nvSpPr>
        <xdr:cNvPr id="8" name="Text Box 30" hidden="1"/>
        <xdr:cNvSpPr txBox="1">
          <a:spLocks noChangeArrowheads="1"/>
        </xdr:cNvSpPr>
      </xdr:nvSpPr>
      <xdr:spPr bwMode="auto">
        <a:xfrm>
          <a:off x="5624792" y="8341435"/>
          <a:ext cx="1473574" cy="709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478752</xdr:colOff>
      <xdr:row>52</xdr:row>
      <xdr:rowOff>138842</xdr:rowOff>
    </xdr:from>
    <xdr:to>
      <xdr:col>9</xdr:col>
      <xdr:colOff>366096</xdr:colOff>
      <xdr:row>57</xdr:row>
      <xdr:rowOff>22076</xdr:rowOff>
    </xdr:to>
    <xdr:sp macro="" textlink="">
      <xdr:nvSpPr>
        <xdr:cNvPr id="9" name="Text Box 31" hidden="1"/>
        <xdr:cNvSpPr txBox="1">
          <a:spLocks noChangeArrowheads="1"/>
        </xdr:cNvSpPr>
      </xdr:nvSpPr>
      <xdr:spPr bwMode="auto">
        <a:xfrm>
          <a:off x="5624792" y="9658127"/>
          <a:ext cx="1473574" cy="72333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478752</xdr:colOff>
      <xdr:row>55</xdr:row>
      <xdr:rowOff>130155</xdr:rowOff>
    </xdr:from>
    <xdr:to>
      <xdr:col>9</xdr:col>
      <xdr:colOff>209475</xdr:colOff>
      <xdr:row>60</xdr:row>
      <xdr:rowOff>52126</xdr:rowOff>
    </xdr:to>
    <xdr:sp macro="" textlink="">
      <xdr:nvSpPr>
        <xdr:cNvPr id="10" name="Text Box 33" hidden="1"/>
        <xdr:cNvSpPr txBox="1">
          <a:spLocks noChangeArrowheads="1"/>
        </xdr:cNvSpPr>
      </xdr:nvSpPr>
      <xdr:spPr bwMode="auto">
        <a:xfrm>
          <a:off x="5624792" y="10158075"/>
          <a:ext cx="1319493" cy="72905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478752</xdr:colOff>
      <xdr:row>60</xdr:row>
      <xdr:rowOff>52126</xdr:rowOff>
    </xdr:from>
    <xdr:to>
      <xdr:col>9</xdr:col>
      <xdr:colOff>366096</xdr:colOff>
      <xdr:row>67</xdr:row>
      <xdr:rowOff>100274</xdr:rowOff>
    </xdr:to>
    <xdr:sp macro="" textlink="">
      <xdr:nvSpPr>
        <xdr:cNvPr id="11" name="Text Box 34" hidden="1"/>
        <xdr:cNvSpPr txBox="1">
          <a:spLocks noChangeArrowheads="1"/>
        </xdr:cNvSpPr>
      </xdr:nvSpPr>
      <xdr:spPr bwMode="auto">
        <a:xfrm>
          <a:off x="5624792" y="10887131"/>
          <a:ext cx="1473574" cy="97524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400641</xdr:colOff>
      <xdr:row>79</xdr:row>
      <xdr:rowOff>51203</xdr:rowOff>
    </xdr:from>
    <xdr:to>
      <xdr:col>13</xdr:col>
      <xdr:colOff>287014</xdr:colOff>
      <xdr:row>92</xdr:row>
      <xdr:rowOff>137516</xdr:rowOff>
    </xdr:to>
    <xdr:sp macro="" textlink="">
      <xdr:nvSpPr>
        <xdr:cNvPr id="2" name="Text Box 6" hidden="1"/>
        <xdr:cNvSpPr txBox="1">
          <a:spLocks noChangeArrowheads="1"/>
        </xdr:cNvSpPr>
      </xdr:nvSpPr>
      <xdr:spPr bwMode="auto">
        <a:xfrm>
          <a:off x="8721874" y="10904354"/>
          <a:ext cx="1376308" cy="173234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4370</xdr:colOff>
      <xdr:row>63</xdr:row>
      <xdr:rowOff>158789</xdr:rowOff>
    </xdr:from>
    <xdr:to>
      <xdr:col>9</xdr:col>
      <xdr:colOff>399674</xdr:colOff>
      <xdr:row>70</xdr:row>
      <xdr:rowOff>41865</xdr:rowOff>
    </xdr:to>
    <xdr:sp macro="" textlink="">
      <xdr:nvSpPr>
        <xdr:cNvPr id="3" name="Text Box 9" hidden="1"/>
        <xdr:cNvSpPr txBox="1">
          <a:spLocks noChangeArrowheads="1"/>
        </xdr:cNvSpPr>
      </xdr:nvSpPr>
      <xdr:spPr bwMode="auto">
        <a:xfrm>
          <a:off x="5910094" y="8581161"/>
          <a:ext cx="1344930" cy="101190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4370</xdr:colOff>
      <xdr:row>79</xdr:row>
      <xdr:rowOff>51203</xdr:rowOff>
    </xdr:from>
    <xdr:to>
      <xdr:col>9</xdr:col>
      <xdr:colOff>399674</xdr:colOff>
      <xdr:row>79</xdr:row>
      <xdr:rowOff>132887</xdr:rowOff>
    </xdr:to>
    <xdr:sp macro="" textlink="">
      <xdr:nvSpPr>
        <xdr:cNvPr id="4" name="Text Box 10" hidden="1"/>
        <xdr:cNvSpPr txBox="1">
          <a:spLocks noChangeArrowheads="1"/>
        </xdr:cNvSpPr>
      </xdr:nvSpPr>
      <xdr:spPr bwMode="auto">
        <a:xfrm>
          <a:off x="5910094" y="10904354"/>
          <a:ext cx="1344930" cy="8739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4370</xdr:colOff>
      <xdr:row>95</xdr:row>
      <xdr:rowOff>39790</xdr:rowOff>
    </xdr:from>
    <xdr:to>
      <xdr:col>9</xdr:col>
      <xdr:colOff>399674</xdr:colOff>
      <xdr:row>101</xdr:row>
      <xdr:rowOff>55888</xdr:rowOff>
    </xdr:to>
    <xdr:sp macro="" textlink="">
      <xdr:nvSpPr>
        <xdr:cNvPr id="5" name="Text Box 12" hidden="1"/>
        <xdr:cNvSpPr txBox="1">
          <a:spLocks noChangeArrowheads="1"/>
        </xdr:cNvSpPr>
      </xdr:nvSpPr>
      <xdr:spPr bwMode="auto">
        <a:xfrm>
          <a:off x="5910094" y="13045318"/>
          <a:ext cx="1344930" cy="83534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Budget%202004-05\budget%20for%202004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ompaq\Downloads\Budget%202004-05\budget%20for%2020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BUDGET\Bud-Docu\Budget%202003-04$\budget%20for%2003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4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1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8.bin"/><Relationship Id="rId10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I40"/>
  <sheetViews>
    <sheetView view="pageBreakPreview" topLeftCell="A19" zoomScale="115" zoomScaleSheetLayoutView="115" workbookViewId="0">
      <selection activeCell="N56" sqref="N56"/>
    </sheetView>
  </sheetViews>
  <sheetFormatPr defaultColWidth="8.88671875" defaultRowHeight="13.2"/>
  <cols>
    <col min="1" max="1" width="8.109375" style="8" customWidth="1"/>
    <col min="2" max="2" width="33" style="116" customWidth="1"/>
    <col min="3" max="3" width="9.6640625" style="9" customWidth="1"/>
    <col min="4" max="4" width="11.88671875" style="8" customWidth="1"/>
    <col min="5" max="5" width="10.33203125" style="6" customWidth="1"/>
    <col min="6" max="6" width="11" style="6" customWidth="1"/>
    <col min="7" max="7" width="11.109375" style="6" customWidth="1"/>
    <col min="8" max="16384" width="8.88671875" style="6"/>
  </cols>
  <sheetData>
    <row r="1" spans="1:9" ht="15.6">
      <c r="A1" s="1173"/>
      <c r="B1" s="1174"/>
      <c r="C1" s="1174"/>
      <c r="D1" s="1174"/>
      <c r="E1" s="1174"/>
      <c r="F1" s="1174"/>
      <c r="G1" s="118"/>
    </row>
    <row r="2" spans="1:9" ht="18.600000000000001" customHeight="1">
      <c r="A2" s="1172" t="s">
        <v>92</v>
      </c>
      <c r="B2" s="1172"/>
      <c r="C2" s="1172"/>
      <c r="D2" s="1172"/>
      <c r="E2" s="1172"/>
      <c r="F2" s="1172"/>
      <c r="G2" s="9"/>
      <c r="H2" s="9"/>
      <c r="I2" s="9"/>
    </row>
    <row r="3" spans="1:9" ht="13.5" customHeight="1" thickBot="1">
      <c r="A3" s="1172" t="s">
        <v>93</v>
      </c>
      <c r="B3" s="1172"/>
      <c r="C3" s="1172"/>
      <c r="D3" s="1172"/>
      <c r="E3" s="1172"/>
      <c r="F3" s="1172"/>
    </row>
    <row r="4" spans="1:9" s="117" customFormat="1" ht="14.4" thickTop="1">
      <c r="A4" s="1188" t="s">
        <v>94</v>
      </c>
      <c r="B4" s="1179" t="s">
        <v>95</v>
      </c>
      <c r="C4" s="1180"/>
      <c r="D4" s="1185" t="s">
        <v>99</v>
      </c>
      <c r="E4" s="1186"/>
      <c r="F4" s="1187"/>
    </row>
    <row r="5" spans="1:9" s="117" customFormat="1" ht="13.8">
      <c r="A5" s="1189"/>
      <c r="B5" s="1181"/>
      <c r="C5" s="1182"/>
      <c r="D5" s="1177" t="s">
        <v>96</v>
      </c>
      <c r="E5" s="1177"/>
      <c r="F5" s="1178"/>
    </row>
    <row r="6" spans="1:9" s="117" customFormat="1" ht="75.599999999999994" customHeight="1" thickBot="1">
      <c r="A6" s="1190"/>
      <c r="B6" s="1183"/>
      <c r="C6" s="1184"/>
      <c r="D6" s="119" t="s">
        <v>97</v>
      </c>
      <c r="E6" s="119" t="s">
        <v>98</v>
      </c>
      <c r="F6" s="120" t="s">
        <v>72</v>
      </c>
    </row>
    <row r="7" spans="1:9" s="117" customFormat="1" ht="18" customHeight="1" thickTop="1" thickBot="1">
      <c r="A7" s="182" t="s">
        <v>187</v>
      </c>
      <c r="B7" s="183">
        <v>2</v>
      </c>
      <c r="C7" s="167"/>
      <c r="D7" s="185">
        <v>3</v>
      </c>
      <c r="E7" s="184">
        <v>4</v>
      </c>
      <c r="F7" s="168">
        <v>5</v>
      </c>
    </row>
    <row r="8" spans="1:9" ht="18" customHeight="1" thickTop="1">
      <c r="A8" s="986">
        <v>5</v>
      </c>
      <c r="B8" s="987" t="s">
        <v>349</v>
      </c>
      <c r="C8" s="121" t="s">
        <v>24</v>
      </c>
      <c r="D8" s="123">
        <v>1000</v>
      </c>
      <c r="E8" s="122">
        <v>0</v>
      </c>
      <c r="F8" s="647">
        <v>1000</v>
      </c>
    </row>
    <row r="9" spans="1:9" ht="18" customHeight="1">
      <c r="A9" s="998">
        <v>6</v>
      </c>
      <c r="B9" s="999" t="s">
        <v>244</v>
      </c>
      <c r="C9" s="999" t="s">
        <v>23</v>
      </c>
      <c r="D9" s="1000">
        <v>7144</v>
      </c>
      <c r="E9" s="1001">
        <v>0</v>
      </c>
      <c r="F9" s="1002">
        <v>7144</v>
      </c>
    </row>
    <row r="10" spans="1:9" ht="18" customHeight="1">
      <c r="A10" s="1191">
        <v>7</v>
      </c>
      <c r="B10" s="1175" t="s">
        <v>129</v>
      </c>
      <c r="C10" s="1003" t="s">
        <v>23</v>
      </c>
      <c r="D10" s="1004">
        <v>7000</v>
      </c>
      <c r="E10" s="1005">
        <v>0</v>
      </c>
      <c r="F10" s="1006">
        <v>7000</v>
      </c>
    </row>
    <row r="11" spans="1:9" ht="18" customHeight="1">
      <c r="A11" s="1191"/>
      <c r="B11" s="1175"/>
      <c r="C11" s="1003" t="s">
        <v>24</v>
      </c>
      <c r="D11" s="1004">
        <v>2500</v>
      </c>
      <c r="E11" s="1005">
        <v>0</v>
      </c>
      <c r="F11" s="1006">
        <v>2500</v>
      </c>
    </row>
    <row r="12" spans="1:9" ht="18" customHeight="1">
      <c r="A12" s="1191">
        <v>13</v>
      </c>
      <c r="B12" s="1175" t="s">
        <v>189</v>
      </c>
      <c r="C12" s="1003" t="s">
        <v>23</v>
      </c>
      <c r="D12" s="1007">
        <v>22000</v>
      </c>
      <c r="E12" s="1005">
        <v>0</v>
      </c>
      <c r="F12" s="1006">
        <v>22000</v>
      </c>
    </row>
    <row r="13" spans="1:9" ht="18" customHeight="1">
      <c r="A13" s="1191"/>
      <c r="B13" s="1175"/>
      <c r="C13" s="1003" t="s">
        <v>24</v>
      </c>
      <c r="D13" s="1004">
        <v>34029</v>
      </c>
      <c r="E13" s="1005">
        <v>0</v>
      </c>
      <c r="F13" s="1006">
        <v>34029</v>
      </c>
    </row>
    <row r="14" spans="1:9" ht="18" customHeight="1">
      <c r="A14" s="1008">
        <v>14</v>
      </c>
      <c r="B14" s="1003" t="s">
        <v>181</v>
      </c>
      <c r="C14" s="1003" t="s">
        <v>23</v>
      </c>
      <c r="D14" s="1007">
        <v>4200</v>
      </c>
      <c r="E14" s="1005">
        <v>0</v>
      </c>
      <c r="F14" s="1006">
        <v>4200</v>
      </c>
    </row>
    <row r="15" spans="1:9" ht="27.6">
      <c r="A15" s="1008">
        <v>15</v>
      </c>
      <c r="B15" s="1003" t="s">
        <v>190</v>
      </c>
      <c r="C15" s="1003" t="s">
        <v>23</v>
      </c>
      <c r="D15" s="1004">
        <v>1025</v>
      </c>
      <c r="E15" s="1005">
        <v>0</v>
      </c>
      <c r="F15" s="1006">
        <v>1025</v>
      </c>
    </row>
    <row r="16" spans="1:9" ht="18" customHeight="1">
      <c r="A16" s="1008">
        <v>17</v>
      </c>
      <c r="B16" s="1009" t="s">
        <v>321</v>
      </c>
      <c r="C16" s="1010" t="s">
        <v>23</v>
      </c>
      <c r="D16" s="1004">
        <v>15000</v>
      </c>
      <c r="E16" s="1005">
        <v>0</v>
      </c>
      <c r="F16" s="1006">
        <v>15000</v>
      </c>
    </row>
    <row r="17" spans="1:9" ht="18" customHeight="1">
      <c r="A17" s="1008">
        <v>19</v>
      </c>
      <c r="B17" s="1011" t="s">
        <v>271</v>
      </c>
      <c r="C17" s="1003" t="s">
        <v>24</v>
      </c>
      <c r="D17" s="1004">
        <v>150000</v>
      </c>
      <c r="E17" s="1005">
        <v>0</v>
      </c>
      <c r="F17" s="1006">
        <v>150000</v>
      </c>
    </row>
    <row r="18" spans="1:9" ht="18" customHeight="1">
      <c r="A18" s="1008">
        <v>20</v>
      </c>
      <c r="B18" s="1003" t="s">
        <v>182</v>
      </c>
      <c r="C18" s="1010" t="s">
        <v>23</v>
      </c>
      <c r="D18" s="1004">
        <v>1920</v>
      </c>
      <c r="E18" s="1012">
        <v>0</v>
      </c>
      <c r="F18" s="1006">
        <v>1920</v>
      </c>
    </row>
    <row r="19" spans="1:9" ht="27.6">
      <c r="A19" s="1008">
        <v>28</v>
      </c>
      <c r="B19" s="1011" t="s">
        <v>350</v>
      </c>
      <c r="C19" s="1010" t="s">
        <v>23</v>
      </c>
      <c r="D19" s="1012">
        <v>158</v>
      </c>
      <c r="E19" s="1005">
        <v>0</v>
      </c>
      <c r="F19" s="1006">
        <v>158</v>
      </c>
    </row>
    <row r="20" spans="1:9" ht="18" customHeight="1">
      <c r="A20" s="1008">
        <v>30</v>
      </c>
      <c r="B20" s="1003" t="s">
        <v>168</v>
      </c>
      <c r="C20" s="1010" t="s">
        <v>23</v>
      </c>
      <c r="D20" s="1004">
        <v>29371</v>
      </c>
      <c r="E20" s="1013">
        <v>0</v>
      </c>
      <c r="F20" s="1006">
        <v>29371</v>
      </c>
    </row>
    <row r="21" spans="1:9" ht="18" customHeight="1">
      <c r="A21" s="1008">
        <v>31</v>
      </c>
      <c r="B21" s="1014" t="s">
        <v>193</v>
      </c>
      <c r="C21" s="1003" t="s">
        <v>24</v>
      </c>
      <c r="D21" s="1004">
        <v>45445</v>
      </c>
      <c r="E21" s="1013">
        <v>0</v>
      </c>
      <c r="F21" s="1006">
        <v>45445</v>
      </c>
    </row>
    <row r="22" spans="1:9" ht="27.6">
      <c r="A22" s="1008">
        <v>33</v>
      </c>
      <c r="B22" s="1011" t="s">
        <v>90</v>
      </c>
      <c r="C22" s="1003" t="s">
        <v>24</v>
      </c>
      <c r="D22" s="1004">
        <v>4500</v>
      </c>
      <c r="E22" s="1013">
        <v>0</v>
      </c>
      <c r="F22" s="1006">
        <v>4500</v>
      </c>
    </row>
    <row r="23" spans="1:9" ht="18" customHeight="1">
      <c r="A23" s="1015" t="s">
        <v>130</v>
      </c>
      <c r="B23" s="1016" t="s">
        <v>180</v>
      </c>
      <c r="C23" s="1010" t="s">
        <v>23</v>
      </c>
      <c r="D23" s="1013">
        <v>0</v>
      </c>
      <c r="E23" s="1022">
        <v>3000</v>
      </c>
      <c r="F23" s="1006">
        <v>3000</v>
      </c>
    </row>
    <row r="24" spans="1:9" ht="18" customHeight="1">
      <c r="A24" s="1176">
        <v>34</v>
      </c>
      <c r="B24" s="1175" t="s">
        <v>192</v>
      </c>
      <c r="C24" s="1017" t="s">
        <v>23</v>
      </c>
      <c r="D24" s="1004">
        <v>140000</v>
      </c>
      <c r="E24" s="1013">
        <v>0</v>
      </c>
      <c r="F24" s="1006">
        <v>140000</v>
      </c>
    </row>
    <row r="25" spans="1:9" ht="18" customHeight="1">
      <c r="A25" s="1176"/>
      <c r="B25" s="1175"/>
      <c r="C25" s="1017" t="s">
        <v>24</v>
      </c>
      <c r="D25" s="1004">
        <v>403642</v>
      </c>
      <c r="E25" s="1013">
        <v>0</v>
      </c>
      <c r="F25" s="1006">
        <v>403642</v>
      </c>
    </row>
    <row r="26" spans="1:9" ht="18" customHeight="1">
      <c r="A26" s="1176">
        <v>35</v>
      </c>
      <c r="B26" s="1175" t="s">
        <v>68</v>
      </c>
      <c r="C26" s="1018" t="s">
        <v>23</v>
      </c>
      <c r="D26" s="1019">
        <v>566854</v>
      </c>
      <c r="E26" s="1013">
        <v>0</v>
      </c>
      <c r="F26" s="1006">
        <v>566854</v>
      </c>
    </row>
    <row r="27" spans="1:9" ht="18" customHeight="1">
      <c r="A27" s="1176"/>
      <c r="B27" s="1175"/>
      <c r="C27" s="1018" t="s">
        <v>24</v>
      </c>
      <c r="D27" s="1004">
        <v>127271</v>
      </c>
      <c r="E27" s="1013">
        <v>0</v>
      </c>
      <c r="F27" s="1006">
        <v>127271</v>
      </c>
    </row>
    <row r="28" spans="1:9" ht="18" customHeight="1">
      <c r="A28" s="1176">
        <v>38</v>
      </c>
      <c r="B28" s="1175" t="s">
        <v>69</v>
      </c>
      <c r="C28" s="1018" t="s">
        <v>23</v>
      </c>
      <c r="D28" s="1004">
        <v>17373</v>
      </c>
      <c r="E28" s="1013">
        <v>0</v>
      </c>
      <c r="F28" s="1006">
        <v>17373</v>
      </c>
      <c r="I28" s="166"/>
    </row>
    <row r="29" spans="1:9" ht="18" customHeight="1">
      <c r="A29" s="1176"/>
      <c r="B29" s="1175"/>
      <c r="C29" s="1018" t="s">
        <v>24</v>
      </c>
      <c r="D29" s="1004">
        <v>7000</v>
      </c>
      <c r="E29" s="1013">
        <v>0</v>
      </c>
      <c r="F29" s="1006">
        <v>7000</v>
      </c>
      <c r="I29" s="68"/>
    </row>
    <row r="30" spans="1:9" ht="18" customHeight="1">
      <c r="A30" s="1020">
        <v>39</v>
      </c>
      <c r="B30" s="1011" t="s">
        <v>191</v>
      </c>
      <c r="C30" s="1018" t="s">
        <v>24</v>
      </c>
      <c r="D30" s="1004">
        <v>5000</v>
      </c>
      <c r="E30" s="1013">
        <v>0</v>
      </c>
      <c r="F30" s="1006">
        <v>5000</v>
      </c>
      <c r="I30" s="68"/>
    </row>
    <row r="31" spans="1:9" ht="18" customHeight="1">
      <c r="A31" s="1176">
        <v>40</v>
      </c>
      <c r="B31" s="1175" t="s">
        <v>148</v>
      </c>
      <c r="C31" s="1018" t="s">
        <v>23</v>
      </c>
      <c r="D31" s="1004">
        <v>2500</v>
      </c>
      <c r="E31" s="1013">
        <v>0</v>
      </c>
      <c r="F31" s="1006">
        <v>2500</v>
      </c>
    </row>
    <row r="32" spans="1:9" ht="18" customHeight="1">
      <c r="A32" s="1176"/>
      <c r="B32" s="1175"/>
      <c r="C32" s="1018" t="s">
        <v>24</v>
      </c>
      <c r="D32" s="1004">
        <v>1789</v>
      </c>
      <c r="E32" s="1013">
        <v>0</v>
      </c>
      <c r="F32" s="1006">
        <v>1789</v>
      </c>
    </row>
    <row r="33" spans="1:8" ht="18" customHeight="1">
      <c r="A33" s="1176">
        <v>41</v>
      </c>
      <c r="B33" s="1175" t="s">
        <v>183</v>
      </c>
      <c r="C33" s="1018" t="s">
        <v>23</v>
      </c>
      <c r="D33" s="1004">
        <v>1194644</v>
      </c>
      <c r="E33" s="1013">
        <v>0</v>
      </c>
      <c r="F33" s="1006">
        <v>1194644</v>
      </c>
    </row>
    <row r="34" spans="1:8" ht="18" customHeight="1">
      <c r="A34" s="1176"/>
      <c r="B34" s="1175"/>
      <c r="C34" s="1018" t="s">
        <v>24</v>
      </c>
      <c r="D34" s="1004">
        <v>4930</v>
      </c>
      <c r="E34" s="1013">
        <v>0</v>
      </c>
      <c r="F34" s="1006">
        <v>4930</v>
      </c>
    </row>
    <row r="35" spans="1:8" ht="18" customHeight="1" thickBot="1">
      <c r="A35" s="994"/>
      <c r="B35" s="995" t="s">
        <v>100</v>
      </c>
      <c r="C35" s="996"/>
      <c r="D35" s="997">
        <v>2796295</v>
      </c>
      <c r="E35" s="1021">
        <v>3000</v>
      </c>
      <c r="F35" s="997">
        <v>2799295</v>
      </c>
      <c r="G35" s="72"/>
    </row>
    <row r="36" spans="1:8" ht="13.8" thickTop="1">
      <c r="A36" s="86"/>
      <c r="B36" s="86"/>
      <c r="C36" s="85"/>
      <c r="D36" s="86"/>
      <c r="E36" s="87"/>
      <c r="F36" s="87"/>
      <c r="G36" s="72"/>
      <c r="H36" s="72"/>
    </row>
    <row r="37" spans="1:8">
      <c r="A37" s="86"/>
      <c r="B37" s="86"/>
      <c r="C37" s="85"/>
      <c r="D37" s="86"/>
      <c r="E37" s="87"/>
      <c r="F37" s="87"/>
      <c r="G37" s="72"/>
      <c r="H37" s="72"/>
    </row>
    <row r="38" spans="1:8">
      <c r="A38" s="387"/>
      <c r="B38" s="47"/>
      <c r="C38" s="48"/>
      <c r="D38" s="7"/>
      <c r="E38" s="7"/>
      <c r="F38" s="7"/>
      <c r="G38" s="7"/>
    </row>
    <row r="39" spans="1:8">
      <c r="B39" s="172"/>
    </row>
    <row r="40" spans="1:8">
      <c r="B40" s="171"/>
    </row>
  </sheetData>
  <autoFilter ref="A7:F35"/>
  <customSheetViews>
    <customSheetView guid="{A48B2B02-857B-4E03-8EC3-B83BCD408191}" showPageBreaks="1" printArea="1" hiddenRows="1">
      <selection activeCell="D30" sqref="D30"/>
      <colBreaks count="1" manualBreakCount="1">
        <brk id="7" max="1048575" man="1"/>
      </colBreaks>
      <pageMargins left="0.69" right="0.3" top="0.43" bottom="0.28999999999999998" header="0.27" footer="2.9921259842519685"/>
      <pageSetup paperSize="5" orientation="portrait" r:id="rId1"/>
      <headerFooter alignWithMargins="0"/>
    </customSheetView>
    <customSheetView guid="{C5F44875-2256-4473-BD8B-FE5F322CC657}" showPageBreaks="1" printArea="1" hiddenRows="1">
      <selection activeCell="D30" sqref="D30"/>
      <colBreaks count="1" manualBreakCount="1">
        <brk id="7" max="1048575" man="1"/>
      </colBreaks>
      <pageMargins left="0.69" right="0.3" top="0.43" bottom="0.28999999999999998" header="0.27" footer="2.9921259842519685"/>
      <pageSetup paperSize="5" orientation="portrait" r:id="rId2"/>
      <headerFooter alignWithMargins="0"/>
    </customSheetView>
  </customSheetViews>
  <mergeCells count="21">
    <mergeCell ref="A26:A27"/>
    <mergeCell ref="B26:B27"/>
    <mergeCell ref="A33:A34"/>
    <mergeCell ref="B33:B34"/>
    <mergeCell ref="A28:A29"/>
    <mergeCell ref="B28:B29"/>
    <mergeCell ref="A31:A32"/>
    <mergeCell ref="B31:B32"/>
    <mergeCell ref="A3:F3"/>
    <mergeCell ref="A1:F1"/>
    <mergeCell ref="B24:B25"/>
    <mergeCell ref="A24:A25"/>
    <mergeCell ref="D5:F5"/>
    <mergeCell ref="A2:F2"/>
    <mergeCell ref="B4:C6"/>
    <mergeCell ref="D4:F4"/>
    <mergeCell ref="A4:A6"/>
    <mergeCell ref="A10:A11"/>
    <mergeCell ref="B10:B11"/>
    <mergeCell ref="A12:A13"/>
    <mergeCell ref="B12:B13"/>
  </mergeCells>
  <phoneticPr fontId="40" type="noConversion"/>
  <pageMargins left="0.69" right="0.3" top="0.43" bottom="0.28999999999999998" header="0.27" footer="2.9921259842519685"/>
  <pageSetup paperSize="5" orientation="portrait" r:id="rId3"/>
  <headerFooter alignWithMargins="0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I51"/>
  <sheetViews>
    <sheetView view="pageBreakPreview" zoomScaleNormal="85" zoomScaleSheetLayoutView="100" workbookViewId="0">
      <selection activeCell="N56" sqref="N56"/>
    </sheetView>
  </sheetViews>
  <sheetFormatPr defaultColWidth="11" defaultRowHeight="13.2"/>
  <cols>
    <col min="1" max="1" width="6.44140625" style="531" customWidth="1"/>
    <col min="2" max="2" width="8.109375" style="153" customWidth="1"/>
    <col min="3" max="3" width="34.5546875" style="73" customWidth="1"/>
    <col min="4" max="4" width="8.5546875" style="82" customWidth="1"/>
    <col min="5" max="5" width="9.44140625" style="82" customWidth="1"/>
    <col min="6" max="6" width="12.109375" style="73" customWidth="1"/>
    <col min="7" max="7" width="8.88671875" style="73" customWidth="1"/>
    <col min="8" max="8" width="3.5546875" style="73" customWidth="1"/>
    <col min="9" max="16384" width="11" style="73"/>
  </cols>
  <sheetData>
    <row r="1" spans="1:8" s="174" customFormat="1" ht="15" customHeight="1">
      <c r="A1" s="1233" t="s">
        <v>315</v>
      </c>
      <c r="B1" s="1233"/>
      <c r="C1" s="1233"/>
      <c r="D1" s="1233"/>
      <c r="E1" s="1233"/>
      <c r="F1" s="1233"/>
      <c r="G1" s="1233"/>
      <c r="H1" s="1101"/>
    </row>
    <row r="2" spans="1:8" s="174" customFormat="1" ht="15" customHeight="1">
      <c r="A2" s="1233" t="s">
        <v>316</v>
      </c>
      <c r="B2" s="1233"/>
      <c r="C2" s="1233"/>
      <c r="D2" s="1233"/>
      <c r="E2" s="1233"/>
      <c r="F2" s="1233"/>
      <c r="G2" s="1233"/>
      <c r="H2" s="1101"/>
    </row>
    <row r="3" spans="1:8" s="174" customFormat="1" ht="15" customHeight="1">
      <c r="A3" s="1221" t="s">
        <v>512</v>
      </c>
      <c r="B3" s="1221"/>
      <c r="C3" s="1221"/>
      <c r="D3" s="1221"/>
      <c r="E3" s="1221"/>
      <c r="F3" s="1221"/>
      <c r="G3" s="1221"/>
      <c r="H3" s="1221"/>
    </row>
    <row r="4" spans="1:8" ht="13.8">
      <c r="A4" s="34"/>
      <c r="B4" s="1217"/>
      <c r="C4" s="1217"/>
      <c r="D4" s="1217"/>
      <c r="E4" s="1217"/>
      <c r="F4" s="1217"/>
      <c r="G4" s="1217"/>
      <c r="H4" s="521"/>
    </row>
    <row r="5" spans="1:8" ht="14.1" customHeight="1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 ht="16.95" customHeight="1">
      <c r="A6" s="34"/>
      <c r="B6" s="41" t="s">
        <v>27</v>
      </c>
      <c r="C6" s="30" t="s">
        <v>28</v>
      </c>
      <c r="D6" s="38" t="s">
        <v>73</v>
      </c>
      <c r="E6" s="32">
        <v>131636</v>
      </c>
      <c r="F6" s="495">
        <v>0</v>
      </c>
      <c r="G6" s="32">
        <f>SUM(E6:F6)</f>
        <v>131636</v>
      </c>
      <c r="H6" s="32"/>
    </row>
    <row r="7" spans="1:8" ht="12" customHeight="1">
      <c r="A7" s="34"/>
      <c r="B7" s="41"/>
      <c r="C7" s="30"/>
      <c r="D7" s="38"/>
      <c r="E7" s="32"/>
      <c r="F7" s="495"/>
      <c r="G7" s="32"/>
      <c r="H7" s="32"/>
    </row>
    <row r="8" spans="1:8" s="174" customFormat="1" ht="14.4" customHeight="1">
      <c r="A8" s="499"/>
      <c r="B8" s="1081" t="s">
        <v>29</v>
      </c>
      <c r="C8" s="759" t="s">
        <v>30</v>
      </c>
      <c r="D8" s="760"/>
      <c r="E8" s="756"/>
      <c r="F8" s="1102"/>
      <c r="G8" s="756"/>
      <c r="H8" s="756"/>
    </row>
    <row r="9" spans="1:8" s="174" customFormat="1" ht="14.4" customHeight="1">
      <c r="A9" s="499"/>
      <c r="B9" s="758"/>
      <c r="C9" s="759" t="s">
        <v>141</v>
      </c>
      <c r="D9" s="760" t="s">
        <v>73</v>
      </c>
      <c r="E9" s="756">
        <f>G30</f>
        <v>15000</v>
      </c>
      <c r="F9" s="1103">
        <v>0</v>
      </c>
      <c r="G9" s="756">
        <f>SUM(E9:F9)</f>
        <v>15000</v>
      </c>
      <c r="H9" s="756"/>
    </row>
    <row r="10" spans="1:8" s="174" customFormat="1" ht="14.4" customHeight="1">
      <c r="A10" s="499"/>
      <c r="B10" s="1081" t="s">
        <v>72</v>
      </c>
      <c r="C10" s="761" t="s">
        <v>384</v>
      </c>
      <c r="D10" s="500" t="s">
        <v>73</v>
      </c>
      <c r="E10" s="501">
        <f>SUM(E6:E9)</f>
        <v>146636</v>
      </c>
      <c r="F10" s="1104">
        <f>SUM(F6:F9)</f>
        <v>0</v>
      </c>
      <c r="G10" s="501">
        <f>SUM(E10:F10)</f>
        <v>146636</v>
      </c>
      <c r="H10" s="612"/>
    </row>
    <row r="11" spans="1:8" ht="14.1" customHeight="1">
      <c r="A11" s="34"/>
      <c r="B11" s="37"/>
      <c r="C11" s="30"/>
      <c r="D11" s="31"/>
      <c r="E11" s="31"/>
      <c r="F11" s="38"/>
      <c r="G11" s="31"/>
      <c r="H11" s="31"/>
    </row>
    <row r="12" spans="1:8" ht="12.75" customHeight="1">
      <c r="A12" s="34"/>
      <c r="B12" s="41" t="s">
        <v>44</v>
      </c>
      <c r="C12" s="30" t="s">
        <v>45</v>
      </c>
      <c r="D12" s="30"/>
      <c r="E12" s="30"/>
      <c r="F12" s="44"/>
      <c r="G12" s="30"/>
      <c r="H12" s="30"/>
    </row>
    <row r="13" spans="1:8" s="1" customFormat="1">
      <c r="A13" s="32"/>
      <c r="B13" s="394"/>
      <c r="C13" s="394"/>
      <c r="D13" s="394"/>
      <c r="E13" s="394"/>
      <c r="F13" s="394"/>
      <c r="G13" s="394"/>
      <c r="H13" s="394"/>
    </row>
    <row r="14" spans="1:8" s="1" customFormat="1" ht="13.8" thickBot="1">
      <c r="A14" s="45"/>
      <c r="B14" s="1218" t="s">
        <v>133</v>
      </c>
      <c r="C14" s="1218"/>
      <c r="D14" s="1218"/>
      <c r="E14" s="1218"/>
      <c r="F14" s="1218"/>
      <c r="G14" s="1218"/>
      <c r="H14" s="394"/>
    </row>
    <row r="15" spans="1:8" s="1" customFormat="1" ht="15" customHeight="1" thickTop="1" thickBot="1">
      <c r="A15" s="45"/>
      <c r="B15" s="199"/>
      <c r="C15" s="199" t="s">
        <v>46</v>
      </c>
      <c r="D15" s="199"/>
      <c r="E15" s="199" t="s">
        <v>74</v>
      </c>
      <c r="F15" s="199" t="s">
        <v>146</v>
      </c>
      <c r="G15" s="46" t="s">
        <v>145</v>
      </c>
      <c r="H15" s="33"/>
    </row>
    <row r="16" spans="1:8" s="1025" customFormat="1" ht="14.4" customHeight="1" thickTop="1">
      <c r="A16" s="1105"/>
      <c r="B16" s="1106"/>
      <c r="C16" s="1107" t="s">
        <v>76</v>
      </c>
      <c r="D16" s="1108"/>
      <c r="E16" s="770"/>
      <c r="F16" s="770"/>
      <c r="G16" s="1108"/>
      <c r="H16" s="1108"/>
    </row>
    <row r="17" spans="1:9" s="234" customFormat="1" ht="14.4" customHeight="1">
      <c r="A17" s="251" t="s">
        <v>77</v>
      </c>
      <c r="B17" s="321">
        <v>2220</v>
      </c>
      <c r="C17" s="78" t="s">
        <v>317</v>
      </c>
      <c r="D17" s="235"/>
      <c r="E17" s="549"/>
      <c r="F17" s="549"/>
      <c r="G17" s="235"/>
      <c r="H17" s="235"/>
    </row>
    <row r="18" spans="1:9" s="234" customFormat="1" ht="14.4" customHeight="1">
      <c r="A18" s="251"/>
      <c r="B18" s="252">
        <v>60</v>
      </c>
      <c r="C18" s="733" t="s">
        <v>152</v>
      </c>
      <c r="D18" s="235"/>
      <c r="E18" s="563"/>
      <c r="F18" s="563"/>
      <c r="G18" s="235"/>
      <c r="H18" s="235"/>
      <c r="I18" s="566"/>
    </row>
    <row r="19" spans="1:9" s="234" customFormat="1" ht="14.4" customHeight="1">
      <c r="A19" s="251"/>
      <c r="B19" s="564">
        <v>60.100999999999999</v>
      </c>
      <c r="C19" s="78" t="s">
        <v>318</v>
      </c>
      <c r="D19" s="235"/>
      <c r="E19" s="563"/>
      <c r="F19" s="563"/>
      <c r="G19" s="235"/>
      <c r="H19" s="235"/>
      <c r="I19" s="566"/>
    </row>
    <row r="20" spans="1:9" s="234" customFormat="1" ht="14.4" customHeight="1">
      <c r="A20" s="251"/>
      <c r="B20" s="565" t="s">
        <v>309</v>
      </c>
      <c r="C20" s="5" t="s">
        <v>319</v>
      </c>
      <c r="D20" s="248"/>
      <c r="E20" s="276">
        <v>2000</v>
      </c>
      <c r="F20" s="248"/>
      <c r="G20" s="249">
        <f>SUM(E20:F20)</f>
        <v>2000</v>
      </c>
      <c r="H20" s="247" t="s">
        <v>240</v>
      </c>
      <c r="I20" s="566"/>
    </row>
    <row r="21" spans="1:9" s="234" customFormat="1" ht="14.4" customHeight="1">
      <c r="A21" s="251" t="s">
        <v>72</v>
      </c>
      <c r="B21" s="564">
        <v>60.100999999999999</v>
      </c>
      <c r="C21" s="78" t="s">
        <v>318</v>
      </c>
      <c r="D21" s="243"/>
      <c r="E21" s="322">
        <f>SUM(E20:E20)</f>
        <v>2000</v>
      </c>
      <c r="F21" s="243">
        <f>SUM(F20:F20)</f>
        <v>0</v>
      </c>
      <c r="G21" s="244">
        <f>SUM(G20:G20)</f>
        <v>2000</v>
      </c>
      <c r="H21" s="247"/>
      <c r="I21" s="566"/>
    </row>
    <row r="22" spans="1:9" s="234" customFormat="1" ht="13.95" customHeight="1">
      <c r="A22" s="251"/>
      <c r="B22" s="321"/>
      <c r="C22" s="78"/>
      <c r="D22" s="278"/>
      <c r="E22" s="246"/>
      <c r="F22" s="247"/>
      <c r="G22" s="278"/>
      <c r="H22" s="278"/>
      <c r="I22" s="566"/>
    </row>
    <row r="23" spans="1:9" s="234" customFormat="1" ht="14.4" customHeight="1">
      <c r="A23" s="251"/>
      <c r="B23" s="678">
        <v>60.11</v>
      </c>
      <c r="C23" s="78" t="s">
        <v>305</v>
      </c>
      <c r="D23" s="245"/>
      <c r="E23" s="549"/>
      <c r="F23" s="549"/>
      <c r="G23" s="245"/>
      <c r="H23" s="245"/>
      <c r="I23" s="566"/>
    </row>
    <row r="24" spans="1:9" s="234" customFormat="1" ht="14.4" customHeight="1">
      <c r="A24" s="251"/>
      <c r="B24" s="75">
        <v>62</v>
      </c>
      <c r="C24" s="733" t="s">
        <v>320</v>
      </c>
      <c r="D24" s="235"/>
      <c r="E24" s="563"/>
      <c r="F24" s="563"/>
      <c r="G24" s="235"/>
      <c r="H24" s="235"/>
      <c r="I24" s="566"/>
    </row>
    <row r="25" spans="1:9" s="234" customFormat="1" ht="14.4" customHeight="1">
      <c r="A25" s="813"/>
      <c r="B25" s="103" t="s">
        <v>306</v>
      </c>
      <c r="C25" s="733" t="s">
        <v>136</v>
      </c>
      <c r="D25" s="569"/>
      <c r="E25" s="249">
        <v>13000</v>
      </c>
      <c r="F25" s="248"/>
      <c r="G25" s="570">
        <f>SUM(E25:F25)</f>
        <v>13000</v>
      </c>
      <c r="H25" s="245" t="s">
        <v>241</v>
      </c>
      <c r="I25" s="566"/>
    </row>
    <row r="26" spans="1:9" s="234" customFormat="1" ht="14.4" customHeight="1">
      <c r="A26" s="251" t="s">
        <v>72</v>
      </c>
      <c r="B26" s="252">
        <v>62</v>
      </c>
      <c r="C26" s="733" t="s">
        <v>320</v>
      </c>
      <c r="D26" s="247"/>
      <c r="E26" s="246">
        <f>SUM(E25:E25)</f>
        <v>13000</v>
      </c>
      <c r="F26" s="247">
        <f>SUM(F25:F25)</f>
        <v>0</v>
      </c>
      <c r="G26" s="246">
        <f>SUM(G25:G25)</f>
        <v>13000</v>
      </c>
      <c r="H26" s="246"/>
      <c r="I26" s="566"/>
    </row>
    <row r="27" spans="1:9" s="234" customFormat="1" ht="14.4" customHeight="1">
      <c r="A27" s="251" t="s">
        <v>72</v>
      </c>
      <c r="B27" s="571">
        <v>60.11</v>
      </c>
      <c r="C27" s="78" t="s">
        <v>305</v>
      </c>
      <c r="D27" s="277"/>
      <c r="E27" s="244">
        <f>E26</f>
        <v>13000</v>
      </c>
      <c r="F27" s="244">
        <f t="shared" ref="F27:G27" si="0">F26</f>
        <v>0</v>
      </c>
      <c r="G27" s="244">
        <f t="shared" si="0"/>
        <v>13000</v>
      </c>
      <c r="H27" s="278"/>
      <c r="I27" s="566"/>
    </row>
    <row r="28" spans="1:9" s="234" customFormat="1" ht="14.4" customHeight="1">
      <c r="A28" s="251" t="s">
        <v>72</v>
      </c>
      <c r="B28" s="252">
        <v>60</v>
      </c>
      <c r="C28" s="733" t="s">
        <v>152</v>
      </c>
      <c r="D28" s="277"/>
      <c r="E28" s="244">
        <f>E27+E21</f>
        <v>15000</v>
      </c>
      <c r="F28" s="244">
        <f t="shared" ref="F28:G28" si="1">F27+F21</f>
        <v>0</v>
      </c>
      <c r="G28" s="244">
        <f t="shared" si="1"/>
        <v>15000</v>
      </c>
      <c r="H28" s="278"/>
      <c r="I28" s="566"/>
    </row>
    <row r="29" spans="1:9" s="234" customFormat="1" ht="14.4" customHeight="1">
      <c r="A29" s="250" t="s">
        <v>72</v>
      </c>
      <c r="B29" s="321">
        <v>2220</v>
      </c>
      <c r="C29" s="78" t="s">
        <v>317</v>
      </c>
      <c r="D29" s="244"/>
      <c r="E29" s="244">
        <f>E28</f>
        <v>15000</v>
      </c>
      <c r="F29" s="244">
        <f t="shared" ref="F29:G31" si="2">F28</f>
        <v>0</v>
      </c>
      <c r="G29" s="244">
        <f t="shared" si="2"/>
        <v>15000</v>
      </c>
      <c r="H29" s="246"/>
      <c r="I29" s="566"/>
    </row>
    <row r="30" spans="1:9" s="234" customFormat="1" ht="14.4" customHeight="1">
      <c r="A30" s="572" t="s">
        <v>72</v>
      </c>
      <c r="B30" s="324"/>
      <c r="C30" s="90" t="s">
        <v>76</v>
      </c>
      <c r="D30" s="277"/>
      <c r="E30" s="244">
        <f>E29</f>
        <v>15000</v>
      </c>
      <c r="F30" s="244">
        <f t="shared" si="2"/>
        <v>0</v>
      </c>
      <c r="G30" s="244">
        <f t="shared" si="2"/>
        <v>15000</v>
      </c>
      <c r="H30" s="278"/>
      <c r="I30" s="566"/>
    </row>
    <row r="31" spans="1:9" s="234" customFormat="1" ht="14.4" customHeight="1">
      <c r="A31" s="572" t="s">
        <v>72</v>
      </c>
      <c r="B31" s="815"/>
      <c r="C31" s="814" t="s">
        <v>73</v>
      </c>
      <c r="D31" s="567"/>
      <c r="E31" s="322">
        <f>E30</f>
        <v>15000</v>
      </c>
      <c r="F31" s="322">
        <f t="shared" si="2"/>
        <v>0</v>
      </c>
      <c r="G31" s="322">
        <f t="shared" si="2"/>
        <v>15000</v>
      </c>
      <c r="H31" s="268"/>
      <c r="I31" s="566"/>
    </row>
    <row r="32" spans="1:9" ht="15" customHeight="1">
      <c r="A32" s="478"/>
      <c r="B32" s="478"/>
      <c r="C32" s="478"/>
      <c r="D32" s="228"/>
      <c r="E32" s="228"/>
      <c r="F32" s="228"/>
      <c r="G32" s="228"/>
      <c r="H32" s="228"/>
    </row>
    <row r="33" spans="1:8" s="174" customFormat="1" ht="15" customHeight="1">
      <c r="A33" s="480" t="s">
        <v>465</v>
      </c>
      <c r="B33" s="481"/>
      <c r="C33" s="481"/>
      <c r="D33" s="482"/>
      <c r="E33" s="482"/>
      <c r="F33" s="482"/>
      <c r="G33" s="482"/>
      <c r="H33" s="482"/>
    </row>
    <row r="34" spans="1:8" s="174" customFormat="1" ht="15" customHeight="1">
      <c r="A34" s="479" t="s">
        <v>240</v>
      </c>
      <c r="B34" s="1232" t="s">
        <v>473</v>
      </c>
      <c r="C34" s="1232"/>
      <c r="D34" s="1232"/>
      <c r="E34" s="1232"/>
      <c r="F34" s="1232"/>
      <c r="G34" s="1232"/>
      <c r="H34" s="528"/>
    </row>
    <row r="35" spans="1:8" s="174" customFormat="1" ht="15" customHeight="1">
      <c r="A35" s="479" t="s">
        <v>241</v>
      </c>
      <c r="B35" s="1232" t="s">
        <v>472</v>
      </c>
      <c r="C35" s="1232"/>
      <c r="D35" s="1232"/>
      <c r="E35" s="1232"/>
      <c r="F35" s="1232"/>
      <c r="G35" s="1232"/>
      <c r="H35" s="528"/>
    </row>
    <row r="36" spans="1:8">
      <c r="B36" s="531"/>
      <c r="C36" s="531"/>
      <c r="D36" s="531"/>
      <c r="E36" s="531"/>
      <c r="F36" s="531"/>
      <c r="G36" s="531"/>
      <c r="H36" s="531"/>
    </row>
    <row r="37" spans="1:8">
      <c r="B37" s="531"/>
      <c r="C37" s="531"/>
      <c r="D37" s="531"/>
      <c r="E37" s="531"/>
      <c r="F37" s="531"/>
      <c r="G37" s="531"/>
      <c r="H37" s="531"/>
    </row>
    <row r="38" spans="1:8">
      <c r="C38" s="91"/>
      <c r="D38" s="1154"/>
      <c r="E38" s="389"/>
      <c r="F38" s="1154"/>
      <c r="G38" s="389"/>
      <c r="H38" s="389"/>
    </row>
    <row r="39" spans="1:8">
      <c r="C39" s="91"/>
      <c r="D39" s="100"/>
      <c r="E39" s="100"/>
      <c r="F39" s="100"/>
      <c r="G39" s="100"/>
      <c r="H39" s="100"/>
    </row>
    <row r="40" spans="1:8">
      <c r="D40" s="177"/>
      <c r="E40" s="177"/>
      <c r="F40" s="177"/>
      <c r="G40" s="177"/>
      <c r="H40" s="177"/>
    </row>
    <row r="41" spans="1:8">
      <c r="C41" s="154"/>
      <c r="D41" s="127"/>
      <c r="E41" s="127"/>
      <c r="F41" s="127"/>
      <c r="G41" s="127"/>
      <c r="H41" s="127"/>
    </row>
    <row r="42" spans="1:8">
      <c r="C42" s="154"/>
      <c r="F42" s="82"/>
      <c r="G42" s="82"/>
      <c r="H42" s="82"/>
    </row>
    <row r="43" spans="1:8">
      <c r="C43" s="154"/>
      <c r="D43" s="127"/>
      <c r="E43" s="127"/>
      <c r="F43" s="127"/>
      <c r="G43" s="127"/>
      <c r="H43" s="127"/>
    </row>
    <row r="44" spans="1:8">
      <c r="C44" s="154"/>
      <c r="F44" s="82"/>
      <c r="G44" s="82"/>
      <c r="H44" s="82"/>
    </row>
    <row r="45" spans="1:8">
      <c r="C45" s="154"/>
      <c r="F45" s="82"/>
      <c r="G45" s="82"/>
      <c r="H45" s="82"/>
    </row>
    <row r="46" spans="1:8">
      <c r="F46" s="82"/>
      <c r="G46" s="82"/>
      <c r="H46" s="82"/>
    </row>
    <row r="47" spans="1:8">
      <c r="F47" s="82"/>
      <c r="G47" s="82"/>
      <c r="H47" s="82"/>
    </row>
    <row r="50" spans="1:8">
      <c r="C50" s="111"/>
    </row>
    <row r="51" spans="1:8" s="82" customFormat="1">
      <c r="A51" s="531"/>
      <c r="B51" s="153"/>
      <c r="C51" s="111"/>
      <c r="F51" s="73"/>
      <c r="G51" s="73"/>
      <c r="H51" s="73"/>
    </row>
  </sheetData>
  <autoFilter ref="A15:H15">
    <filterColumn colId="7"/>
  </autoFilter>
  <customSheetViews>
    <customSheetView guid="{A48B2B02-857B-4E03-8EC3-B83BCD408191}" scale="120" showPageBreaks="1" printArea="1" showAutoFilter="1" view="pageBreakPreview">
      <selection activeCell="E20" sqref="B20:G633"/>
      <pageMargins left="0.74803149606299213" right="0.39370078740157483" top="0.74803149606299213" bottom="4.1338582677165361" header="0.51181102362204722" footer="3.5433070866141736"/>
      <printOptions horizontalCentered="1"/>
      <pageSetup paperSize="9" firstPageNumber="26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4:AC14">
        <filterColumn colId="7"/>
      </autoFilter>
    </customSheetView>
    <customSheetView guid="{C5F44875-2256-4473-BD8B-FE5F322CC657}" scale="120" showPageBreaks="1" printArea="1" showAutoFilter="1" view="pageBreakPreview">
      <selection activeCell="E8" sqref="E8"/>
      <pageMargins left="0.74803149606299213" right="0.39370078740157483" top="0.74803149606299213" bottom="4.1338582677165361" header="0.51181102362204722" footer="3.5433070866141736"/>
      <printOptions horizontalCentered="1"/>
      <pageSetup paperSize="9" firstPageNumber="26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4:AC14">
        <filterColumn colId="7"/>
      </autoFilter>
    </customSheetView>
  </customSheetViews>
  <mergeCells count="7">
    <mergeCell ref="B35:G35"/>
    <mergeCell ref="B14:G14"/>
    <mergeCell ref="A1:G1"/>
    <mergeCell ref="A2:G2"/>
    <mergeCell ref="B4:G4"/>
    <mergeCell ref="A3:H3"/>
    <mergeCell ref="B34:G34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9" orientation="portrait" blackAndWhite="1" useFirstPageNumber="1" r:id="rId3"/>
  <headerFooter alignWithMargins="0">
    <oddHeader xml:space="preserve">&amp;C   </oddHeader>
    <oddFooter>&amp;C&amp;"Times New Roman,Bold"&amp;P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syncVertical="1" syncRef="A13" transitionEvaluation="1" codeName="Sheet20"/>
  <dimension ref="A1:I39"/>
  <sheetViews>
    <sheetView view="pageBreakPreview" topLeftCell="A13" zoomScaleNormal="85" zoomScaleSheetLayoutView="100" workbookViewId="0">
      <selection activeCell="N56" sqref="N56"/>
    </sheetView>
  </sheetViews>
  <sheetFormatPr defaultColWidth="11" defaultRowHeight="13.2"/>
  <cols>
    <col min="1" max="1" width="6.44140625" style="283" customWidth="1"/>
    <col min="2" max="2" width="8.109375" style="284" customWidth="1"/>
    <col min="3" max="3" width="32.6640625" style="714" customWidth="1"/>
    <col min="4" max="4" width="9.88671875" style="222" customWidth="1"/>
    <col min="5" max="5" width="9.44140625" style="222" customWidth="1"/>
    <col min="6" max="6" width="11.6640625" style="219" customWidth="1"/>
    <col min="7" max="7" width="9.6640625" style="219" customWidth="1"/>
    <col min="8" max="8" width="3.44140625" style="219" customWidth="1"/>
    <col min="9" max="9" width="11" style="294"/>
    <col min="10" max="16384" width="11" style="219"/>
  </cols>
  <sheetData>
    <row r="1" spans="1:9" ht="14.4" customHeight="1">
      <c r="A1" s="1234" t="s">
        <v>114</v>
      </c>
      <c r="B1" s="1234"/>
      <c r="C1" s="1234"/>
      <c r="D1" s="1234"/>
      <c r="E1" s="1234"/>
      <c r="F1" s="1234"/>
      <c r="G1" s="1234"/>
      <c r="H1" s="527"/>
    </row>
    <row r="2" spans="1:9" ht="14.4" customHeight="1">
      <c r="A2" s="1234" t="s">
        <v>237</v>
      </c>
      <c r="B2" s="1234"/>
      <c r="C2" s="1234"/>
      <c r="D2" s="1234"/>
      <c r="E2" s="1234"/>
      <c r="F2" s="1234"/>
      <c r="G2" s="1234"/>
      <c r="H2" s="527"/>
    </row>
    <row r="3" spans="1:9" ht="30" customHeight="1">
      <c r="A3" s="1221" t="s">
        <v>513</v>
      </c>
      <c r="B3" s="1221"/>
      <c r="C3" s="1221"/>
      <c r="D3" s="1221"/>
      <c r="E3" s="1221"/>
      <c r="F3" s="1221"/>
      <c r="G3" s="1221"/>
      <c r="H3" s="523"/>
    </row>
    <row r="4" spans="1:9" ht="13.8">
      <c r="A4" s="34"/>
      <c r="B4" s="1217"/>
      <c r="C4" s="1217"/>
      <c r="D4" s="1217"/>
      <c r="E4" s="1217"/>
      <c r="F4" s="1217"/>
      <c r="G4" s="1217"/>
      <c r="H4" s="521"/>
    </row>
    <row r="5" spans="1:9" ht="14.4" customHeight="1">
      <c r="A5" s="34"/>
      <c r="B5" s="30"/>
      <c r="C5" s="6"/>
      <c r="D5" s="35"/>
      <c r="E5" s="36" t="s">
        <v>25</v>
      </c>
      <c r="F5" s="36" t="s">
        <v>26</v>
      </c>
      <c r="G5" s="36" t="s">
        <v>145</v>
      </c>
      <c r="H5" s="33"/>
    </row>
    <row r="6" spans="1:9" ht="14.4" customHeight="1">
      <c r="A6" s="34"/>
      <c r="B6" s="41" t="s">
        <v>27</v>
      </c>
      <c r="C6" s="6" t="s">
        <v>28</v>
      </c>
      <c r="D6" s="38" t="s">
        <v>73</v>
      </c>
      <c r="E6" s="32">
        <v>1209364</v>
      </c>
      <c r="F6" s="32">
        <v>125345</v>
      </c>
      <c r="G6" s="32">
        <f>SUM(E6:F6)</f>
        <v>1334709</v>
      </c>
      <c r="H6" s="32"/>
    </row>
    <row r="7" spans="1:9" ht="14.4" customHeight="1">
      <c r="A7" s="34"/>
      <c r="B7" s="41" t="s">
        <v>29</v>
      </c>
      <c r="C7" s="6" t="s">
        <v>438</v>
      </c>
      <c r="D7" s="38" t="s">
        <v>73</v>
      </c>
      <c r="E7" s="32" t="s">
        <v>130</v>
      </c>
      <c r="F7" s="32">
        <v>250000</v>
      </c>
      <c r="G7" s="32">
        <f>SUM(E7:F7)</f>
        <v>250000</v>
      </c>
      <c r="H7" s="32"/>
    </row>
    <row r="8" spans="1:9" ht="14.4" customHeight="1">
      <c r="A8" s="34"/>
      <c r="B8" s="41"/>
      <c r="C8" s="6"/>
      <c r="D8" s="38"/>
      <c r="E8" s="32"/>
      <c r="F8" s="32"/>
      <c r="G8" s="32"/>
      <c r="H8" s="32"/>
    </row>
    <row r="9" spans="1:9" ht="14.4" customHeight="1">
      <c r="A9" s="801"/>
      <c r="B9" s="41" t="s">
        <v>381</v>
      </c>
      <c r="C9" s="712" t="s">
        <v>30</v>
      </c>
      <c r="D9" s="40"/>
      <c r="E9" s="33"/>
      <c r="F9" s="33"/>
      <c r="G9" s="33"/>
      <c r="H9" s="33"/>
    </row>
    <row r="10" spans="1:9">
      <c r="A10" s="801"/>
      <c r="B10" s="37"/>
      <c r="C10" s="712" t="s">
        <v>141</v>
      </c>
      <c r="D10" s="40" t="s">
        <v>73</v>
      </c>
      <c r="E10" s="391">
        <v>0</v>
      </c>
      <c r="F10" s="390">
        <f>G27</f>
        <v>150000</v>
      </c>
      <c r="G10" s="404">
        <f>SUM(E10:F10)</f>
        <v>150000</v>
      </c>
      <c r="H10" s="33"/>
    </row>
    <row r="11" spans="1:9" ht="14.4" customHeight="1">
      <c r="A11" s="34"/>
      <c r="B11" s="41" t="s">
        <v>72</v>
      </c>
      <c r="C11" s="6" t="s">
        <v>382</v>
      </c>
      <c r="D11" s="42" t="s">
        <v>73</v>
      </c>
      <c r="E11" s="43">
        <f>SUM(E6:E10)</f>
        <v>1209364</v>
      </c>
      <c r="F11" s="43">
        <f>SUM(F6:F10)</f>
        <v>525345</v>
      </c>
      <c r="G11" s="43">
        <f>SUM(E11:F11)</f>
        <v>1734709</v>
      </c>
      <c r="H11" s="32"/>
    </row>
    <row r="12" spans="1:9" ht="14.4" customHeight="1">
      <c r="A12" s="34"/>
      <c r="B12" s="37"/>
      <c r="C12" s="6"/>
      <c r="D12" s="31"/>
      <c r="E12" s="31"/>
      <c r="F12" s="38"/>
      <c r="G12" s="31"/>
      <c r="H12" s="31"/>
    </row>
    <row r="13" spans="1:9" ht="14.4" customHeight="1">
      <c r="A13" s="34"/>
      <c r="B13" s="41" t="s">
        <v>509</v>
      </c>
      <c r="C13" s="476" t="s">
        <v>45</v>
      </c>
      <c r="D13" s="30"/>
      <c r="E13" s="30"/>
      <c r="F13" s="44"/>
      <c r="G13" s="30"/>
      <c r="H13" s="30"/>
    </row>
    <row r="14" spans="1:9" ht="9" customHeight="1">
      <c r="A14" s="32"/>
      <c r="B14" s="368"/>
      <c r="C14" s="713"/>
      <c r="D14" s="368"/>
      <c r="E14" s="368"/>
      <c r="F14" s="368"/>
      <c r="G14" s="368"/>
      <c r="H14" s="394"/>
      <c r="I14" s="1"/>
    </row>
    <row r="15" spans="1:9" s="209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394"/>
      <c r="I15" s="1"/>
    </row>
    <row r="16" spans="1:9" s="209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  <c r="I16" s="1"/>
    </row>
    <row r="17" spans="1:9" s="1111" customFormat="1" ht="14.4" customHeight="1" thickTop="1">
      <c r="A17" s="1109"/>
      <c r="B17" s="792"/>
      <c r="C17" s="1107" t="s">
        <v>32</v>
      </c>
      <c r="D17" s="1110"/>
      <c r="E17" s="1110"/>
      <c r="I17" s="294"/>
    </row>
    <row r="18" spans="1:9" ht="27.6" customHeight="1">
      <c r="A18" s="81" t="s">
        <v>77</v>
      </c>
      <c r="B18" s="77">
        <v>4711</v>
      </c>
      <c r="C18" s="78" t="s">
        <v>276</v>
      </c>
    </row>
    <row r="19" spans="1:9" ht="14.4" customHeight="1">
      <c r="A19" s="81"/>
      <c r="B19" s="98">
        <v>1</v>
      </c>
      <c r="C19" s="733" t="s">
        <v>207</v>
      </c>
    </row>
    <row r="20" spans="1:9" ht="14.4" customHeight="1">
      <c r="A20" s="81"/>
      <c r="B20" s="99">
        <v>1.103</v>
      </c>
      <c r="C20" s="78" t="s">
        <v>322</v>
      </c>
    </row>
    <row r="21" spans="1:9" ht="14.4" customHeight="1">
      <c r="A21" s="81"/>
      <c r="B21" s="98">
        <v>60</v>
      </c>
      <c r="C21" s="733" t="s">
        <v>206</v>
      </c>
    </row>
    <row r="22" spans="1:9" ht="14.4" customHeight="1">
      <c r="A22" s="81"/>
      <c r="B22" s="98" t="s">
        <v>153</v>
      </c>
      <c r="C22" s="733" t="s">
        <v>323</v>
      </c>
      <c r="D22" s="702"/>
      <c r="E22" s="702">
        <v>150000</v>
      </c>
      <c r="F22" s="895">
        <f t="shared" ref="F22" si="0">F21</f>
        <v>0</v>
      </c>
      <c r="G22" s="895">
        <f>SUM(E22:F22)</f>
        <v>150000</v>
      </c>
    </row>
    <row r="23" spans="1:9" ht="14.4" customHeight="1">
      <c r="A23" s="81" t="s">
        <v>72</v>
      </c>
      <c r="B23" s="98">
        <v>60</v>
      </c>
      <c r="C23" s="733" t="s">
        <v>206</v>
      </c>
      <c r="D23" s="702"/>
      <c r="E23" s="702">
        <f t="shared" ref="E23:E28" si="1">E22</f>
        <v>150000</v>
      </c>
      <c r="F23" s="702">
        <f t="shared" ref="F23:G25" si="2">F22</f>
        <v>0</v>
      </c>
      <c r="G23" s="702">
        <f t="shared" si="2"/>
        <v>150000</v>
      </c>
    </row>
    <row r="24" spans="1:9" ht="14.4" customHeight="1">
      <c r="A24" s="81" t="s">
        <v>72</v>
      </c>
      <c r="B24" s="99">
        <v>1.103</v>
      </c>
      <c r="C24" s="78" t="s">
        <v>322</v>
      </c>
      <c r="D24" s="702"/>
      <c r="E24" s="702">
        <f t="shared" si="1"/>
        <v>150000</v>
      </c>
      <c r="F24" s="702">
        <f t="shared" si="2"/>
        <v>0</v>
      </c>
      <c r="G24" s="702">
        <f t="shared" si="2"/>
        <v>150000</v>
      </c>
    </row>
    <row r="25" spans="1:9" ht="14.4" customHeight="1">
      <c r="A25" s="132" t="s">
        <v>72</v>
      </c>
      <c r="B25" s="635" t="s">
        <v>205</v>
      </c>
      <c r="C25" s="733" t="s">
        <v>207</v>
      </c>
      <c r="D25" s="677"/>
      <c r="E25" s="677">
        <f t="shared" si="1"/>
        <v>150000</v>
      </c>
      <c r="F25" s="677">
        <f t="shared" si="2"/>
        <v>0</v>
      </c>
      <c r="G25" s="677">
        <f t="shared" si="2"/>
        <v>150000</v>
      </c>
    </row>
    <row r="26" spans="1:9" ht="28.2" customHeight="1">
      <c r="A26" s="81" t="s">
        <v>72</v>
      </c>
      <c r="B26" s="77">
        <v>4711</v>
      </c>
      <c r="C26" s="78" t="s">
        <v>276</v>
      </c>
      <c r="E26" s="222">
        <f t="shared" si="1"/>
        <v>150000</v>
      </c>
      <c r="F26" s="222">
        <f t="shared" ref="F26:G28" si="3">F25</f>
        <v>0</v>
      </c>
      <c r="G26" s="222">
        <f t="shared" si="3"/>
        <v>150000</v>
      </c>
    </row>
    <row r="27" spans="1:9" ht="14.4" customHeight="1">
      <c r="A27" s="137" t="s">
        <v>72</v>
      </c>
      <c r="B27" s="102"/>
      <c r="C27" s="90" t="s">
        <v>32</v>
      </c>
      <c r="D27" s="677"/>
      <c r="E27" s="677">
        <f t="shared" si="1"/>
        <v>150000</v>
      </c>
      <c r="F27" s="677">
        <f t="shared" si="3"/>
        <v>0</v>
      </c>
      <c r="G27" s="677">
        <f t="shared" si="3"/>
        <v>150000</v>
      </c>
    </row>
    <row r="28" spans="1:9" ht="14.4" customHeight="1">
      <c r="A28" s="137" t="s">
        <v>72</v>
      </c>
      <c r="B28" s="102"/>
      <c r="C28" s="90" t="s">
        <v>73</v>
      </c>
      <c r="D28" s="677"/>
      <c r="E28" s="677">
        <f t="shared" si="1"/>
        <v>150000</v>
      </c>
      <c r="F28" s="677">
        <f t="shared" si="3"/>
        <v>0</v>
      </c>
      <c r="G28" s="677">
        <f t="shared" si="3"/>
        <v>150000</v>
      </c>
    </row>
    <row r="29" spans="1:9">
      <c r="A29" s="81"/>
      <c r="B29" s="75"/>
      <c r="C29" s="78"/>
      <c r="D29" s="927"/>
      <c r="E29" s="927"/>
      <c r="F29" s="927"/>
      <c r="G29" s="927"/>
    </row>
    <row r="30" spans="1:9" ht="34.200000000000003" customHeight="1">
      <c r="A30" s="1230" t="s">
        <v>467</v>
      </c>
      <c r="B30" s="1230"/>
      <c r="C30" s="1230"/>
      <c r="D30" s="1230"/>
      <c r="E30" s="1230"/>
      <c r="F30" s="1230"/>
      <c r="G30" s="1230"/>
    </row>
    <row r="31" spans="1:9">
      <c r="A31" s="81"/>
      <c r="B31" s="75"/>
      <c r="C31" s="78"/>
      <c r="D31" s="221"/>
      <c r="E31" s="221"/>
      <c r="F31" s="221"/>
      <c r="G31" s="221"/>
    </row>
    <row r="32" spans="1:9">
      <c r="A32" s="81"/>
      <c r="B32" s="75"/>
      <c r="C32" s="78"/>
      <c r="D32" s="221"/>
      <c r="E32" s="221"/>
      <c r="F32" s="221"/>
      <c r="G32" s="221"/>
    </row>
    <row r="33" spans="1:9">
      <c r="A33" s="81"/>
      <c r="B33" s="75"/>
      <c r="C33" s="78"/>
      <c r="D33" s="221"/>
      <c r="E33" s="221"/>
      <c r="F33" s="221"/>
      <c r="G33" s="221"/>
    </row>
    <row r="34" spans="1:9">
      <c r="A34" s="81"/>
      <c r="B34" s="75"/>
      <c r="C34" s="78"/>
      <c r="D34" s="221"/>
      <c r="E34" s="221"/>
      <c r="F34" s="221"/>
      <c r="G34" s="221"/>
      <c r="H34" s="220"/>
      <c r="I34" s="1158"/>
    </row>
    <row r="35" spans="1:9">
      <c r="A35" s="81"/>
      <c r="B35" s="75"/>
      <c r="C35" s="78"/>
      <c r="D35" s="221"/>
      <c r="E35" s="221"/>
      <c r="F35" s="220"/>
      <c r="G35" s="220"/>
      <c r="H35" s="220"/>
      <c r="I35" s="1158"/>
    </row>
    <row r="36" spans="1:9">
      <c r="C36" s="1159"/>
      <c r="D36" s="1154"/>
      <c r="E36" s="389"/>
      <c r="F36" s="1154"/>
      <c r="G36" s="389"/>
      <c r="H36" s="220"/>
      <c r="I36" s="1158"/>
    </row>
    <row r="37" spans="1:9">
      <c r="C37" s="1159"/>
      <c r="D37" s="221"/>
      <c r="E37" s="221"/>
      <c r="F37" s="221"/>
      <c r="G37" s="221"/>
      <c r="H37" s="220"/>
      <c r="I37" s="1158"/>
    </row>
    <row r="38" spans="1:9">
      <c r="C38" s="1159"/>
      <c r="D38" s="221"/>
      <c r="E38" s="221"/>
      <c r="F38" s="220"/>
      <c r="G38" s="220"/>
      <c r="H38" s="220"/>
      <c r="I38" s="1158"/>
    </row>
    <row r="39" spans="1:9">
      <c r="C39" s="1159"/>
      <c r="D39" s="221"/>
      <c r="E39" s="221"/>
      <c r="F39" s="220"/>
      <c r="G39" s="220"/>
      <c r="H39" s="220"/>
      <c r="I39" s="1158"/>
    </row>
  </sheetData>
  <autoFilter ref="A16:I16">
    <filterColumn colId="7"/>
  </autoFilter>
  <customSheetViews>
    <customSheetView guid="{A48B2B02-857B-4E03-8EC3-B83BCD408191}" showPageBreaks="1" printArea="1" showAutoFilter="1" view="pageBreakPreview" topLeftCell="A118">
      <selection activeCell="E20" sqref="E20:F23 E27:F28 E32:F35 E39:F42 E48:F48 E52:F52 E56:F56 E60:F60 E66:F66 E70:F71 E75:F76 E80:F81 E85:F86 E96:F101 E105:F108 E112:F115 E119:F122 E126:F129 E136:F136 E141:F144 E155:F157 E163:F163 E175:F175 E180:F181 E189:F192"/>
      <pageMargins left="0.78740157480314965" right="0.78740157480314965" top="0.78740157480314965" bottom="4.1338582677165361" header="0.51181102362204722" footer="3.5433070866141736"/>
      <printOptions horizontalCentered="1"/>
      <pageSetup paperSize="9" scale="78" firstPageNumber="31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4:AD29">
        <filterColumn colId="7"/>
        <filterColumn colId="8"/>
      </autoFilter>
    </customSheetView>
    <customSheetView guid="{C5F44875-2256-4473-BD8B-FE5F322CC657}" showPageBreaks="1" printArea="1" showAutoFilter="1" view="pageBreakPreview">
      <selection activeCell="F8" sqref="F8"/>
      <pageMargins left="0.78740157480314965" right="0.78740157480314965" top="0.78740157480314965" bottom="4.1338582677165361" header="0.51181102362204722" footer="3.5433070866141736"/>
      <printOptions horizontalCentered="1"/>
      <pageSetup paperSize="9" scale="78" firstPageNumber="31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4:AD29">
        <filterColumn colId="7"/>
        <filterColumn colId="8"/>
      </autoFilter>
    </customSheetView>
  </customSheetViews>
  <mergeCells count="6">
    <mergeCell ref="A30:G30"/>
    <mergeCell ref="B15:G15"/>
    <mergeCell ref="A3:G3"/>
    <mergeCell ref="B4:G4"/>
    <mergeCell ref="A1:G1"/>
    <mergeCell ref="A2:G2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0" orientation="portrait" blackAndWhite="1" useFirstPageNumber="1" r:id="rId3"/>
  <headerFooter alignWithMargins="0">
    <oddHeader xml:space="preserve">&amp;C   </oddHeader>
    <oddFooter>&amp;C&amp;"Times New Roman,Bold"&amp;P</oddFooter>
  </headerFooter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sheetPr syncVertical="1" syncRef="B13" transitionEvaluation="1" codeName="Sheet21"/>
  <dimension ref="A1:I727"/>
  <sheetViews>
    <sheetView view="pageBreakPreview" topLeftCell="B13" zoomScaleSheetLayoutView="100" workbookViewId="0">
      <selection activeCell="N56" sqref="N56"/>
    </sheetView>
  </sheetViews>
  <sheetFormatPr defaultColWidth="12.44140625" defaultRowHeight="13.2"/>
  <cols>
    <col min="1" max="1" width="6.33203125" style="295" customWidth="1"/>
    <col min="2" max="2" width="8.6640625" style="296" customWidth="1"/>
    <col min="3" max="3" width="34.44140625" style="198" customWidth="1"/>
    <col min="4" max="4" width="8.5546875" style="198" customWidth="1"/>
    <col min="5" max="5" width="9.6640625" style="261" customWidth="1"/>
    <col min="6" max="6" width="9.6640625" style="198" customWidth="1"/>
    <col min="7" max="7" width="10.6640625" style="198" customWidth="1"/>
    <col min="8" max="8" width="3.109375" style="198" customWidth="1"/>
    <col min="9" max="16384" width="12.44140625" style="198"/>
  </cols>
  <sheetData>
    <row r="1" spans="1:8" ht="13.5" customHeight="1">
      <c r="A1" s="1235" t="s">
        <v>167</v>
      </c>
      <c r="B1" s="1235"/>
      <c r="C1" s="1235"/>
      <c r="D1" s="1235"/>
      <c r="E1" s="1235"/>
      <c r="F1" s="1235"/>
      <c r="G1" s="1235"/>
      <c r="H1" s="859"/>
    </row>
    <row r="2" spans="1:8" ht="13.5" customHeight="1">
      <c r="A2" s="1235" t="s">
        <v>166</v>
      </c>
      <c r="B2" s="1235"/>
      <c r="C2" s="1235"/>
      <c r="D2" s="1235"/>
      <c r="E2" s="1235"/>
      <c r="F2" s="1235"/>
      <c r="G2" s="1235"/>
      <c r="H2" s="859"/>
    </row>
    <row r="3" spans="1:8" ht="28.95" customHeight="1">
      <c r="A3" s="1221" t="s">
        <v>514</v>
      </c>
      <c r="B3" s="1221"/>
      <c r="C3" s="1221"/>
      <c r="D3" s="1221"/>
      <c r="E3" s="1221"/>
      <c r="F3" s="1221"/>
      <c r="G3" s="1221"/>
      <c r="H3" s="857"/>
    </row>
    <row r="4" spans="1:8" ht="13.8">
      <c r="A4" s="34"/>
      <c r="B4" s="1217"/>
      <c r="C4" s="1217"/>
      <c r="D4" s="1217"/>
      <c r="E4" s="1217"/>
      <c r="F4" s="1217"/>
      <c r="G4" s="1217"/>
      <c r="H4" s="858"/>
    </row>
    <row r="5" spans="1:8" ht="13.5" customHeight="1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>
      <c r="A6" s="34"/>
      <c r="B6" s="41" t="s">
        <v>27</v>
      </c>
      <c r="C6" s="30" t="s">
        <v>28</v>
      </c>
      <c r="D6" s="38" t="s">
        <v>73</v>
      </c>
      <c r="E6" s="32">
        <v>214530</v>
      </c>
      <c r="F6" s="396">
        <v>0</v>
      </c>
      <c r="G6" s="32">
        <f>SUM(E6:F6)</f>
        <v>214530</v>
      </c>
      <c r="H6" s="32"/>
    </row>
    <row r="7" spans="1:8">
      <c r="A7" s="34"/>
      <c r="B7" s="37"/>
      <c r="C7" s="30"/>
      <c r="D7" s="377" t="s">
        <v>106</v>
      </c>
      <c r="E7" s="394">
        <v>205640</v>
      </c>
      <c r="F7" s="692"/>
      <c r="G7" s="394">
        <f>SUM(E7:F7)</f>
        <v>205640</v>
      </c>
      <c r="H7" s="394"/>
    </row>
    <row r="8" spans="1:8" ht="13.5" customHeight="1">
      <c r="A8" s="34"/>
      <c r="B8" s="295" t="s">
        <v>380</v>
      </c>
      <c r="C8" s="198" t="s">
        <v>379</v>
      </c>
      <c r="D8" s="38" t="s">
        <v>73</v>
      </c>
      <c r="E8" s="33">
        <v>3000</v>
      </c>
      <c r="F8" s="391" t="s">
        <v>130</v>
      </c>
      <c r="G8" s="32">
        <f>SUM(E8:F8)</f>
        <v>3000</v>
      </c>
      <c r="H8" s="33"/>
    </row>
    <row r="9" spans="1:8" ht="13.5" customHeight="1">
      <c r="A9" s="34"/>
      <c r="B9" s="295"/>
      <c r="D9" s="377" t="s">
        <v>106</v>
      </c>
      <c r="E9" s="396"/>
      <c r="F9" s="396"/>
      <c r="G9" s="396">
        <f>SUM(E9:F9)</f>
        <v>0</v>
      </c>
      <c r="H9" s="33"/>
    </row>
    <row r="10" spans="1:8" ht="10.199999999999999" customHeight="1">
      <c r="A10" s="34"/>
      <c r="B10" s="295"/>
      <c r="D10" s="377"/>
      <c r="E10" s="33"/>
      <c r="F10" s="391"/>
      <c r="G10" s="33"/>
      <c r="H10" s="33"/>
    </row>
    <row r="11" spans="1:8" ht="13.5" customHeight="1">
      <c r="A11" s="34"/>
      <c r="B11" s="41" t="s">
        <v>381</v>
      </c>
      <c r="C11" s="39" t="s">
        <v>30</v>
      </c>
      <c r="D11" s="40" t="s">
        <v>73</v>
      </c>
      <c r="E11" s="33">
        <f>G29</f>
        <v>1920</v>
      </c>
      <c r="F11" s="393">
        <v>0</v>
      </c>
      <c r="G11" s="33">
        <f>SUM(E11:F11)</f>
        <v>1920</v>
      </c>
      <c r="H11" s="33"/>
    </row>
    <row r="12" spans="1:8" ht="13.5" customHeight="1">
      <c r="A12" s="34"/>
      <c r="B12" s="37"/>
      <c r="C12" s="39" t="s">
        <v>141</v>
      </c>
      <c r="D12" s="376" t="s">
        <v>106</v>
      </c>
      <c r="E12" s="396">
        <v>0</v>
      </c>
      <c r="F12" s="755">
        <v>0</v>
      </c>
      <c r="G12" s="403">
        <f>SUM(E12:F12)</f>
        <v>0</v>
      </c>
      <c r="H12" s="403"/>
    </row>
    <row r="13" spans="1:8" ht="13.5" customHeight="1">
      <c r="A13" s="34"/>
      <c r="B13" s="41" t="s">
        <v>72</v>
      </c>
      <c r="C13" s="30" t="s">
        <v>382</v>
      </c>
      <c r="D13" s="767" t="s">
        <v>73</v>
      </c>
      <c r="E13" s="768">
        <f t="shared" ref="E13:G13" si="0">E6+E8+E11</f>
        <v>219450</v>
      </c>
      <c r="F13" s="768">
        <f t="shared" si="0"/>
        <v>0</v>
      </c>
      <c r="G13" s="768">
        <f t="shared" si="0"/>
        <v>219450</v>
      </c>
      <c r="H13" s="32"/>
    </row>
    <row r="14" spans="1:8" ht="13.5" customHeight="1">
      <c r="A14" s="34"/>
      <c r="B14" s="41"/>
      <c r="C14" s="30"/>
      <c r="D14" s="766" t="s">
        <v>106</v>
      </c>
      <c r="E14" s="769">
        <f t="shared" ref="E14:G14" si="1">E12+E7+E9</f>
        <v>205640</v>
      </c>
      <c r="F14" s="769">
        <f t="shared" si="1"/>
        <v>0</v>
      </c>
      <c r="G14" s="769">
        <f t="shared" si="1"/>
        <v>205640</v>
      </c>
      <c r="H14" s="503"/>
    </row>
    <row r="15" spans="1:8" ht="13.5" customHeight="1">
      <c r="A15" s="34"/>
      <c r="B15" s="37"/>
      <c r="C15" s="30"/>
      <c r="D15" s="31"/>
      <c r="E15" s="31"/>
      <c r="F15" s="38"/>
      <c r="G15" s="31"/>
      <c r="H15" s="31"/>
    </row>
    <row r="16" spans="1:8" ht="13.5" customHeight="1">
      <c r="A16" s="34"/>
      <c r="B16" s="41" t="s">
        <v>509</v>
      </c>
      <c r="C16" s="30" t="s">
        <v>45</v>
      </c>
      <c r="D16" s="30"/>
      <c r="E16" s="30"/>
      <c r="F16" s="44"/>
      <c r="G16" s="30"/>
      <c r="H16" s="30"/>
    </row>
    <row r="17" spans="1:9" s="236" customFormat="1" ht="13.8" thickBot="1">
      <c r="A17" s="45"/>
      <c r="B17" s="1218" t="s">
        <v>133</v>
      </c>
      <c r="C17" s="1218"/>
      <c r="D17" s="1218"/>
      <c r="E17" s="1218"/>
      <c r="F17" s="1218"/>
      <c r="G17" s="1218"/>
      <c r="H17" s="394"/>
    </row>
    <row r="18" spans="1:9" s="236" customFormat="1" ht="14.4" thickTop="1" thickBot="1">
      <c r="A18" s="45"/>
      <c r="B18" s="199"/>
      <c r="C18" s="199" t="s">
        <v>46</v>
      </c>
      <c r="D18" s="199"/>
      <c r="E18" s="199" t="s">
        <v>74</v>
      </c>
      <c r="F18" s="199" t="s">
        <v>146</v>
      </c>
      <c r="G18" s="46" t="s">
        <v>145</v>
      </c>
      <c r="H18" s="33"/>
    </row>
    <row r="19" spans="1:9" ht="15" customHeight="1" thickTop="1">
      <c r="A19" s="809"/>
      <c r="B19" s="54"/>
      <c r="C19" s="687" t="s">
        <v>76</v>
      </c>
      <c r="D19" s="271"/>
      <c r="E19" s="549"/>
      <c r="F19" s="549"/>
      <c r="G19" s="271"/>
      <c r="H19" s="271"/>
    </row>
    <row r="20" spans="1:9" ht="15" customHeight="1">
      <c r="A20" s="70" t="s">
        <v>77</v>
      </c>
      <c r="B20" s="552">
        <v>2014</v>
      </c>
      <c r="C20" s="58" t="s">
        <v>162</v>
      </c>
      <c r="D20" s="261"/>
      <c r="E20" s="574"/>
      <c r="F20" s="574"/>
      <c r="G20" s="261"/>
      <c r="H20" s="261"/>
    </row>
    <row r="21" spans="1:9" s="305" customFormat="1" ht="15" customHeight="1">
      <c r="A21" s="70"/>
      <c r="B21" s="554">
        <v>0.105</v>
      </c>
      <c r="C21" s="58" t="s">
        <v>393</v>
      </c>
      <c r="D21" s="575"/>
      <c r="E21" s="246"/>
      <c r="F21" s="246"/>
      <c r="G21" s="246"/>
      <c r="H21" s="246"/>
      <c r="I21" s="198"/>
    </row>
    <row r="22" spans="1:9" ht="15" customHeight="1">
      <c r="A22" s="70"/>
      <c r="B22" s="51">
        <v>66</v>
      </c>
      <c r="C22" s="545" t="s">
        <v>394</v>
      </c>
      <c r="D22" s="270"/>
      <c r="E22" s="270"/>
      <c r="F22" s="270"/>
      <c r="G22" s="270"/>
      <c r="H22" s="270"/>
    </row>
    <row r="23" spans="1:9" ht="15" customHeight="1">
      <c r="A23" s="809"/>
      <c r="B23" s="50" t="s">
        <v>366</v>
      </c>
      <c r="C23" s="545" t="s">
        <v>289</v>
      </c>
      <c r="D23" s="270"/>
      <c r="E23" s="270">
        <v>720</v>
      </c>
      <c r="F23" s="270"/>
      <c r="G23" s="270">
        <f>SUM(E23:F23)</f>
        <v>720</v>
      </c>
      <c r="H23" s="270"/>
    </row>
    <row r="24" spans="1:9" ht="15" customHeight="1">
      <c r="A24" s="809"/>
      <c r="B24" s="50" t="s">
        <v>367</v>
      </c>
      <c r="C24" s="545" t="s">
        <v>79</v>
      </c>
      <c r="D24" s="270"/>
      <c r="E24" s="270">
        <v>200</v>
      </c>
      <c r="F24" s="270"/>
      <c r="G24" s="270">
        <f>SUM(E24:F24)</f>
        <v>200</v>
      </c>
      <c r="H24" s="270"/>
    </row>
    <row r="25" spans="1:9" ht="15" customHeight="1">
      <c r="A25" s="809"/>
      <c r="B25" s="50" t="s">
        <v>202</v>
      </c>
      <c r="C25" s="545" t="s">
        <v>135</v>
      </c>
      <c r="D25" s="896"/>
      <c r="E25" s="896">
        <v>1000</v>
      </c>
      <c r="F25" s="896"/>
      <c r="G25" s="896">
        <f>SUM(E25:F25)</f>
        <v>1000</v>
      </c>
      <c r="H25" s="261"/>
    </row>
    <row r="26" spans="1:9" ht="15" customHeight="1">
      <c r="A26" s="809" t="s">
        <v>72</v>
      </c>
      <c r="B26" s="54">
        <v>66</v>
      </c>
      <c r="C26" s="545" t="s">
        <v>394</v>
      </c>
      <c r="D26" s="896"/>
      <c r="E26" s="896">
        <f>SUM(E23:E25)</f>
        <v>1920</v>
      </c>
      <c r="F26" s="896">
        <f>SUM(F23:F25)</f>
        <v>0</v>
      </c>
      <c r="G26" s="896">
        <f t="shared" ref="G26" si="2">SUM(G23:G25)</f>
        <v>1920</v>
      </c>
      <c r="H26" s="261"/>
    </row>
    <row r="27" spans="1:9" ht="15" customHeight="1">
      <c r="A27" s="809" t="s">
        <v>72</v>
      </c>
      <c r="B27" s="553">
        <v>0.105</v>
      </c>
      <c r="C27" s="64" t="s">
        <v>393</v>
      </c>
      <c r="D27" s="839"/>
      <c r="E27" s="839">
        <f>E26</f>
        <v>1920</v>
      </c>
      <c r="F27" s="839">
        <f t="shared" ref="F27:G29" si="3">F26</f>
        <v>0</v>
      </c>
      <c r="G27" s="839">
        <f t="shared" si="3"/>
        <v>1920</v>
      </c>
      <c r="H27" s="261"/>
    </row>
    <row r="28" spans="1:9" ht="15" customHeight="1">
      <c r="A28" s="809" t="s">
        <v>72</v>
      </c>
      <c r="B28" s="55">
        <v>2014</v>
      </c>
      <c r="C28" s="56" t="s">
        <v>162</v>
      </c>
      <c r="D28" s="896"/>
      <c r="E28" s="896">
        <f>E27</f>
        <v>1920</v>
      </c>
      <c r="F28" s="896">
        <f t="shared" si="3"/>
        <v>0</v>
      </c>
      <c r="G28" s="896">
        <f t="shared" si="3"/>
        <v>1920</v>
      </c>
      <c r="H28" s="261"/>
    </row>
    <row r="29" spans="1:9" ht="15" customHeight="1">
      <c r="A29" s="61" t="s">
        <v>72</v>
      </c>
      <c r="B29" s="838"/>
      <c r="C29" s="765" t="s">
        <v>76</v>
      </c>
      <c r="D29" s="837"/>
      <c r="E29" s="837">
        <f>E28</f>
        <v>1920</v>
      </c>
      <c r="F29" s="837">
        <f t="shared" si="3"/>
        <v>0</v>
      </c>
      <c r="G29" s="837">
        <f t="shared" si="3"/>
        <v>1920</v>
      </c>
      <c r="H29" s="270"/>
    </row>
    <row r="30" spans="1:9" ht="15" customHeight="1">
      <c r="A30" s="61" t="s">
        <v>72</v>
      </c>
      <c r="B30" s="62"/>
      <c r="C30" s="609" t="s">
        <v>106</v>
      </c>
      <c r="D30" s="839"/>
      <c r="E30" s="839">
        <v>0</v>
      </c>
      <c r="F30" s="839">
        <v>0</v>
      </c>
      <c r="G30" s="695">
        <v>0</v>
      </c>
      <c r="H30" s="270"/>
    </row>
    <row r="31" spans="1:9" ht="15" customHeight="1">
      <c r="A31" s="61" t="s">
        <v>72</v>
      </c>
      <c r="B31" s="62"/>
      <c r="C31" s="765" t="s">
        <v>73</v>
      </c>
      <c r="D31" s="837"/>
      <c r="E31" s="837">
        <f t="shared" ref="E31" si="4">E29-E30</f>
        <v>1920</v>
      </c>
      <c r="F31" s="837">
        <f t="shared" ref="F31:G31" si="5">F29-F30</f>
        <v>0</v>
      </c>
      <c r="G31" s="837">
        <f t="shared" si="5"/>
        <v>1920</v>
      </c>
      <c r="H31" s="270"/>
    </row>
    <row r="32" spans="1:9">
      <c r="A32" s="688"/>
      <c r="B32" s="54"/>
      <c r="C32" s="56"/>
      <c r="D32" s="270"/>
      <c r="E32" s="270"/>
      <c r="F32" s="270"/>
      <c r="G32" s="270"/>
      <c r="H32" s="270"/>
    </row>
    <row r="33" spans="3:8">
      <c r="C33" s="305"/>
      <c r="D33" s="1154"/>
      <c r="E33" s="389"/>
      <c r="F33" s="1154"/>
      <c r="G33" s="389"/>
      <c r="H33" s="389"/>
    </row>
    <row r="34" spans="3:8">
      <c r="C34" s="305"/>
      <c r="D34" s="270"/>
      <c r="E34" s="270"/>
      <c r="F34" s="380"/>
      <c r="G34" s="380"/>
      <c r="H34" s="380"/>
    </row>
    <row r="35" spans="3:8">
      <c r="C35" s="305"/>
      <c r="D35" s="270"/>
      <c r="E35" s="270"/>
      <c r="F35" s="270"/>
      <c r="G35" s="270"/>
      <c r="H35" s="261"/>
    </row>
    <row r="36" spans="3:8">
      <c r="C36" s="305"/>
      <c r="D36" s="270"/>
      <c r="E36" s="270"/>
      <c r="F36" s="270"/>
      <c r="G36" s="270"/>
      <c r="H36" s="261"/>
    </row>
    <row r="37" spans="3:8">
      <c r="C37" s="305"/>
      <c r="D37" s="270"/>
      <c r="E37" s="270"/>
      <c r="F37" s="270"/>
      <c r="G37" s="270"/>
      <c r="H37" s="261"/>
    </row>
    <row r="38" spans="3:8">
      <c r="D38" s="261"/>
      <c r="F38" s="261"/>
      <c r="G38" s="261"/>
      <c r="H38" s="261"/>
    </row>
    <row r="39" spans="3:8">
      <c r="D39" s="261"/>
      <c r="F39" s="261"/>
      <c r="G39" s="261"/>
      <c r="H39" s="261"/>
    </row>
    <row r="40" spans="3:8">
      <c r="D40" s="261"/>
      <c r="F40" s="261"/>
      <c r="G40" s="261"/>
      <c r="H40" s="261"/>
    </row>
    <row r="41" spans="3:8">
      <c r="D41" s="261"/>
      <c r="F41" s="261"/>
      <c r="G41" s="261"/>
      <c r="H41" s="261"/>
    </row>
    <row r="42" spans="3:8">
      <c r="D42" s="261"/>
      <c r="F42" s="261"/>
      <c r="G42" s="261"/>
      <c r="H42" s="261"/>
    </row>
    <row r="43" spans="3:8">
      <c r="D43" s="261"/>
      <c r="F43" s="261"/>
      <c r="G43" s="261"/>
      <c r="H43" s="261"/>
    </row>
    <row r="44" spans="3:8">
      <c r="D44" s="261"/>
      <c r="F44" s="261"/>
      <c r="G44" s="261"/>
      <c r="H44" s="261"/>
    </row>
    <row r="45" spans="3:8">
      <c r="D45" s="261"/>
      <c r="F45" s="261"/>
      <c r="G45" s="261"/>
      <c r="H45" s="261"/>
    </row>
    <row r="46" spans="3:8">
      <c r="D46" s="261"/>
      <c r="F46" s="261"/>
      <c r="G46" s="261"/>
      <c r="H46" s="261"/>
    </row>
    <row r="47" spans="3:8">
      <c r="D47" s="261"/>
      <c r="F47" s="261"/>
      <c r="G47" s="261"/>
      <c r="H47" s="261"/>
    </row>
    <row r="48" spans="3:8">
      <c r="D48" s="261"/>
      <c r="F48" s="261"/>
      <c r="G48" s="261"/>
      <c r="H48" s="261"/>
    </row>
    <row r="49" spans="4:8">
      <c r="D49" s="261"/>
      <c r="F49" s="261"/>
      <c r="G49" s="261"/>
      <c r="H49" s="261"/>
    </row>
    <row r="50" spans="4:8">
      <c r="D50" s="261"/>
      <c r="F50" s="261"/>
      <c r="G50" s="261"/>
      <c r="H50" s="261"/>
    </row>
    <row r="51" spans="4:8">
      <c r="D51" s="261"/>
      <c r="F51" s="261"/>
      <c r="G51" s="261"/>
      <c r="H51" s="261"/>
    </row>
    <row r="52" spans="4:8">
      <c r="D52" s="261"/>
      <c r="F52" s="261"/>
      <c r="G52" s="261"/>
      <c r="H52" s="261"/>
    </row>
    <row r="53" spans="4:8">
      <c r="D53" s="261"/>
      <c r="F53" s="261"/>
      <c r="G53" s="261"/>
      <c r="H53" s="261"/>
    </row>
    <row r="54" spans="4:8">
      <c r="D54" s="261"/>
      <c r="F54" s="261"/>
      <c r="G54" s="261"/>
      <c r="H54" s="261"/>
    </row>
    <row r="55" spans="4:8">
      <c r="D55" s="261"/>
      <c r="F55" s="261"/>
      <c r="G55" s="261"/>
      <c r="H55" s="261"/>
    </row>
    <row r="56" spans="4:8">
      <c r="D56" s="261"/>
      <c r="F56" s="261"/>
      <c r="G56" s="261"/>
      <c r="H56" s="261"/>
    </row>
    <row r="57" spans="4:8">
      <c r="D57" s="261"/>
      <c r="F57" s="261"/>
      <c r="G57" s="261"/>
      <c r="H57" s="261"/>
    </row>
    <row r="58" spans="4:8">
      <c r="D58" s="261"/>
      <c r="F58" s="261"/>
      <c r="G58" s="261"/>
      <c r="H58" s="261"/>
    </row>
    <row r="59" spans="4:8">
      <c r="D59" s="261"/>
      <c r="F59" s="261"/>
      <c r="G59" s="261"/>
      <c r="H59" s="261"/>
    </row>
    <row r="60" spans="4:8">
      <c r="D60" s="261"/>
      <c r="F60" s="261"/>
      <c r="G60" s="261"/>
      <c r="H60" s="261"/>
    </row>
    <row r="61" spans="4:8">
      <c r="D61" s="261"/>
      <c r="F61" s="261"/>
      <c r="G61" s="261"/>
      <c r="H61" s="261"/>
    </row>
    <row r="62" spans="4:8">
      <c r="D62" s="261"/>
      <c r="F62" s="261"/>
      <c r="G62" s="261"/>
      <c r="H62" s="261"/>
    </row>
    <row r="63" spans="4:8">
      <c r="D63" s="261"/>
      <c r="F63" s="261"/>
      <c r="G63" s="261"/>
      <c r="H63" s="261"/>
    </row>
    <row r="64" spans="4:8">
      <c r="D64" s="261"/>
      <c r="F64" s="261"/>
      <c r="G64" s="261"/>
      <c r="H64" s="261"/>
    </row>
    <row r="65" spans="4:8">
      <c r="D65" s="261"/>
      <c r="F65" s="261"/>
      <c r="G65" s="261"/>
      <c r="H65" s="261"/>
    </row>
    <row r="66" spans="4:8">
      <c r="D66" s="261"/>
      <c r="F66" s="261"/>
      <c r="G66" s="261"/>
      <c r="H66" s="261"/>
    </row>
    <row r="67" spans="4:8">
      <c r="D67" s="261"/>
      <c r="F67" s="261"/>
      <c r="G67" s="261"/>
      <c r="H67" s="261"/>
    </row>
    <row r="68" spans="4:8">
      <c r="D68" s="261"/>
      <c r="F68" s="261"/>
      <c r="G68" s="261"/>
      <c r="H68" s="261"/>
    </row>
    <row r="69" spans="4:8">
      <c r="D69" s="261"/>
      <c r="F69" s="261"/>
      <c r="G69" s="261"/>
      <c r="H69" s="261"/>
    </row>
    <row r="70" spans="4:8">
      <c r="D70" s="261"/>
      <c r="F70" s="261"/>
      <c r="G70" s="261"/>
      <c r="H70" s="261"/>
    </row>
    <row r="71" spans="4:8">
      <c r="D71" s="261"/>
      <c r="F71" s="261"/>
      <c r="G71" s="261"/>
      <c r="H71" s="261"/>
    </row>
    <row r="72" spans="4:8">
      <c r="D72" s="261"/>
      <c r="F72" s="261"/>
      <c r="G72" s="261"/>
      <c r="H72" s="261"/>
    </row>
    <row r="73" spans="4:8">
      <c r="D73" s="261"/>
      <c r="F73" s="261"/>
      <c r="G73" s="261"/>
      <c r="H73" s="261"/>
    </row>
    <row r="74" spans="4:8">
      <c r="D74" s="261"/>
      <c r="F74" s="261"/>
      <c r="G74" s="261"/>
      <c r="H74" s="261"/>
    </row>
    <row r="75" spans="4:8">
      <c r="D75" s="261"/>
      <c r="F75" s="261"/>
      <c r="G75" s="261"/>
      <c r="H75" s="261"/>
    </row>
    <row r="76" spans="4:8">
      <c r="D76" s="261"/>
      <c r="F76" s="261"/>
      <c r="G76" s="261"/>
      <c r="H76" s="261"/>
    </row>
    <row r="77" spans="4:8">
      <c r="D77" s="261"/>
      <c r="F77" s="261"/>
      <c r="G77" s="261"/>
      <c r="H77" s="261"/>
    </row>
    <row r="78" spans="4:8">
      <c r="D78" s="261"/>
      <c r="F78" s="261"/>
      <c r="G78" s="261"/>
      <c r="H78" s="261"/>
    </row>
    <row r="79" spans="4:8">
      <c r="D79" s="261"/>
      <c r="F79" s="261"/>
      <c r="G79" s="261"/>
      <c r="H79" s="261"/>
    </row>
    <row r="80" spans="4:8">
      <c r="D80" s="261"/>
      <c r="F80" s="261"/>
      <c r="G80" s="261"/>
      <c r="H80" s="261"/>
    </row>
    <row r="81" spans="4:8">
      <c r="D81" s="261"/>
      <c r="F81" s="261"/>
      <c r="G81" s="261"/>
      <c r="H81" s="261"/>
    </row>
    <row r="82" spans="4:8">
      <c r="D82" s="261"/>
      <c r="F82" s="261"/>
      <c r="G82" s="261"/>
      <c r="H82" s="261"/>
    </row>
    <row r="83" spans="4:8">
      <c r="D83" s="261"/>
      <c r="F83" s="261"/>
      <c r="G83" s="261"/>
      <c r="H83" s="261"/>
    </row>
    <row r="84" spans="4:8">
      <c r="D84" s="261"/>
      <c r="F84" s="261"/>
      <c r="G84" s="261"/>
      <c r="H84" s="261"/>
    </row>
    <row r="85" spans="4:8">
      <c r="D85" s="261"/>
      <c r="F85" s="261"/>
      <c r="G85" s="261"/>
      <c r="H85" s="261"/>
    </row>
    <row r="86" spans="4:8">
      <c r="D86" s="261"/>
      <c r="F86" s="261"/>
      <c r="G86" s="261"/>
      <c r="H86" s="261"/>
    </row>
    <row r="87" spans="4:8">
      <c r="D87" s="261"/>
      <c r="F87" s="261"/>
      <c r="G87" s="261"/>
      <c r="H87" s="261"/>
    </row>
    <row r="88" spans="4:8">
      <c r="D88" s="261"/>
      <c r="F88" s="261"/>
      <c r="G88" s="261"/>
      <c r="H88" s="261"/>
    </row>
    <row r="89" spans="4:8">
      <c r="D89" s="261"/>
      <c r="F89" s="261"/>
      <c r="G89" s="261"/>
      <c r="H89" s="261"/>
    </row>
    <row r="90" spans="4:8">
      <c r="D90" s="261"/>
      <c r="F90" s="261"/>
      <c r="G90" s="261"/>
      <c r="H90" s="261"/>
    </row>
    <row r="91" spans="4:8">
      <c r="D91" s="261"/>
      <c r="F91" s="261"/>
      <c r="G91" s="261"/>
      <c r="H91" s="261"/>
    </row>
    <row r="92" spans="4:8">
      <c r="D92" s="261"/>
      <c r="F92" s="261"/>
      <c r="G92" s="261"/>
      <c r="H92" s="261"/>
    </row>
    <row r="93" spans="4:8">
      <c r="D93" s="261"/>
      <c r="F93" s="261"/>
      <c r="G93" s="261"/>
      <c r="H93" s="261"/>
    </row>
    <row r="94" spans="4:8">
      <c r="D94" s="261"/>
      <c r="F94" s="261"/>
      <c r="G94" s="261"/>
      <c r="H94" s="261"/>
    </row>
    <row r="95" spans="4:8">
      <c r="D95" s="261"/>
      <c r="F95" s="261"/>
      <c r="G95" s="261"/>
      <c r="H95" s="261"/>
    </row>
    <row r="96" spans="4:8">
      <c r="D96" s="261"/>
      <c r="F96" s="261"/>
      <c r="G96" s="261"/>
      <c r="H96" s="261"/>
    </row>
    <row r="97" spans="4:8">
      <c r="D97" s="261"/>
      <c r="F97" s="261"/>
      <c r="G97" s="261"/>
      <c r="H97" s="261"/>
    </row>
    <row r="98" spans="4:8">
      <c r="D98" s="261"/>
      <c r="F98" s="261"/>
      <c r="G98" s="261"/>
      <c r="H98" s="261"/>
    </row>
    <row r="99" spans="4:8">
      <c r="D99" s="261"/>
      <c r="F99" s="261"/>
      <c r="G99" s="261"/>
      <c r="H99" s="261"/>
    </row>
    <row r="100" spans="4:8">
      <c r="D100" s="261"/>
      <c r="F100" s="261"/>
      <c r="G100" s="261"/>
      <c r="H100" s="261"/>
    </row>
    <row r="101" spans="4:8">
      <c r="D101" s="261"/>
      <c r="F101" s="261"/>
      <c r="G101" s="261"/>
      <c r="H101" s="261"/>
    </row>
    <row r="102" spans="4:8">
      <c r="D102" s="261"/>
      <c r="F102" s="261"/>
      <c r="G102" s="261"/>
      <c r="H102" s="261"/>
    </row>
    <row r="103" spans="4:8">
      <c r="D103" s="261"/>
      <c r="F103" s="261"/>
      <c r="G103" s="261"/>
      <c r="H103" s="261"/>
    </row>
    <row r="104" spans="4:8">
      <c r="D104" s="261"/>
      <c r="F104" s="261"/>
      <c r="G104" s="261"/>
      <c r="H104" s="261"/>
    </row>
    <row r="105" spans="4:8">
      <c r="D105" s="261"/>
      <c r="F105" s="261"/>
      <c r="G105" s="261"/>
      <c r="H105" s="261"/>
    </row>
    <row r="106" spans="4:8">
      <c r="D106" s="261"/>
      <c r="F106" s="261"/>
      <c r="G106" s="261"/>
      <c r="H106" s="261"/>
    </row>
    <row r="107" spans="4:8">
      <c r="D107" s="261"/>
      <c r="F107" s="261"/>
      <c r="G107" s="261"/>
      <c r="H107" s="261"/>
    </row>
    <row r="108" spans="4:8">
      <c r="D108" s="261"/>
      <c r="F108" s="261"/>
      <c r="G108" s="261"/>
      <c r="H108" s="261"/>
    </row>
    <row r="109" spans="4:8">
      <c r="D109" s="261"/>
      <c r="F109" s="261"/>
      <c r="G109" s="261"/>
      <c r="H109" s="261"/>
    </row>
    <row r="110" spans="4:8">
      <c r="D110" s="261"/>
      <c r="F110" s="261"/>
      <c r="G110" s="261"/>
      <c r="H110" s="261"/>
    </row>
    <row r="111" spans="4:8">
      <c r="D111" s="261"/>
      <c r="F111" s="261"/>
      <c r="G111" s="261"/>
      <c r="H111" s="261"/>
    </row>
    <row r="112" spans="4:8">
      <c r="D112" s="261"/>
      <c r="F112" s="261"/>
      <c r="G112" s="261"/>
      <c r="H112" s="261"/>
    </row>
    <row r="113" spans="4:8">
      <c r="D113" s="261"/>
      <c r="F113" s="261"/>
      <c r="G113" s="261"/>
      <c r="H113" s="261"/>
    </row>
    <row r="114" spans="4:8">
      <c r="D114" s="261"/>
      <c r="F114" s="261"/>
      <c r="G114" s="261"/>
      <c r="H114" s="261"/>
    </row>
    <row r="115" spans="4:8">
      <c r="D115" s="261"/>
      <c r="F115" s="261"/>
      <c r="G115" s="261"/>
      <c r="H115" s="261"/>
    </row>
    <row r="116" spans="4:8">
      <c r="D116" s="261"/>
      <c r="F116" s="261"/>
      <c r="G116" s="261"/>
      <c r="H116" s="261"/>
    </row>
    <row r="117" spans="4:8">
      <c r="D117" s="261"/>
      <c r="F117" s="261"/>
      <c r="G117" s="261"/>
      <c r="H117" s="261"/>
    </row>
    <row r="118" spans="4:8">
      <c r="D118" s="261"/>
      <c r="F118" s="261"/>
      <c r="G118" s="261"/>
      <c r="H118" s="261"/>
    </row>
    <row r="119" spans="4:8">
      <c r="D119" s="261"/>
      <c r="F119" s="261"/>
      <c r="G119" s="261"/>
      <c r="H119" s="261"/>
    </row>
    <row r="120" spans="4:8">
      <c r="D120" s="261"/>
      <c r="F120" s="261"/>
      <c r="G120" s="261"/>
      <c r="H120" s="261"/>
    </row>
    <row r="121" spans="4:8">
      <c r="D121" s="261"/>
      <c r="F121" s="261"/>
      <c r="G121" s="261"/>
      <c r="H121" s="261"/>
    </row>
    <row r="122" spans="4:8">
      <c r="D122" s="261"/>
      <c r="F122" s="261"/>
      <c r="G122" s="261"/>
      <c r="H122" s="261"/>
    </row>
    <row r="123" spans="4:8">
      <c r="D123" s="261"/>
      <c r="F123" s="261"/>
      <c r="G123" s="261"/>
      <c r="H123" s="261"/>
    </row>
    <row r="124" spans="4:8">
      <c r="D124" s="261"/>
      <c r="F124" s="261"/>
      <c r="G124" s="261"/>
      <c r="H124" s="261"/>
    </row>
    <row r="125" spans="4:8">
      <c r="D125" s="261"/>
      <c r="F125" s="261"/>
      <c r="G125" s="261"/>
      <c r="H125" s="261"/>
    </row>
    <row r="126" spans="4:8">
      <c r="D126" s="261"/>
      <c r="F126" s="261"/>
      <c r="G126" s="261"/>
      <c r="H126" s="261"/>
    </row>
    <row r="127" spans="4:8">
      <c r="D127" s="261"/>
      <c r="F127" s="261"/>
      <c r="G127" s="261"/>
      <c r="H127" s="261"/>
    </row>
    <row r="128" spans="4:8">
      <c r="D128" s="261"/>
      <c r="F128" s="261"/>
      <c r="G128" s="261"/>
      <c r="H128" s="261"/>
    </row>
    <row r="129" spans="4:8">
      <c r="D129" s="261"/>
      <c r="F129" s="261"/>
      <c r="G129" s="261"/>
      <c r="H129" s="261"/>
    </row>
    <row r="130" spans="4:8">
      <c r="D130" s="261"/>
      <c r="F130" s="261"/>
      <c r="G130" s="261"/>
      <c r="H130" s="261"/>
    </row>
    <row r="131" spans="4:8">
      <c r="D131" s="261"/>
      <c r="F131" s="261"/>
      <c r="G131" s="261"/>
      <c r="H131" s="261"/>
    </row>
    <row r="132" spans="4:8">
      <c r="D132" s="261"/>
      <c r="F132" s="261"/>
      <c r="G132" s="261"/>
      <c r="H132" s="261"/>
    </row>
    <row r="133" spans="4:8">
      <c r="D133" s="261"/>
      <c r="F133" s="261"/>
      <c r="G133" s="261"/>
      <c r="H133" s="261"/>
    </row>
    <row r="134" spans="4:8">
      <c r="D134" s="261"/>
      <c r="F134" s="261"/>
      <c r="G134" s="261"/>
      <c r="H134" s="261"/>
    </row>
    <row r="135" spans="4:8">
      <c r="D135" s="261"/>
      <c r="F135" s="261"/>
      <c r="G135" s="261"/>
      <c r="H135" s="261"/>
    </row>
    <row r="136" spans="4:8">
      <c r="D136" s="261"/>
      <c r="F136" s="261"/>
      <c r="G136" s="261"/>
      <c r="H136" s="261"/>
    </row>
    <row r="137" spans="4:8">
      <c r="D137" s="261"/>
      <c r="F137" s="261"/>
      <c r="G137" s="261"/>
      <c r="H137" s="261"/>
    </row>
    <row r="138" spans="4:8">
      <c r="D138" s="261"/>
      <c r="F138" s="261"/>
      <c r="G138" s="261"/>
      <c r="H138" s="261"/>
    </row>
    <row r="139" spans="4:8">
      <c r="D139" s="261"/>
      <c r="F139" s="261"/>
      <c r="G139" s="261"/>
      <c r="H139" s="261"/>
    </row>
    <row r="140" spans="4:8">
      <c r="D140" s="261"/>
      <c r="F140" s="261"/>
      <c r="G140" s="261"/>
      <c r="H140" s="261"/>
    </row>
    <row r="141" spans="4:8">
      <c r="D141" s="261"/>
      <c r="F141" s="261"/>
      <c r="G141" s="261"/>
      <c r="H141" s="261"/>
    </row>
    <row r="142" spans="4:8">
      <c r="D142" s="261"/>
      <c r="F142" s="261"/>
      <c r="G142" s="261"/>
      <c r="H142" s="261"/>
    </row>
    <row r="143" spans="4:8">
      <c r="D143" s="261"/>
      <c r="F143" s="261"/>
      <c r="G143" s="261"/>
      <c r="H143" s="261"/>
    </row>
    <row r="144" spans="4:8">
      <c r="D144" s="261"/>
      <c r="F144" s="261"/>
      <c r="G144" s="261"/>
      <c r="H144" s="261"/>
    </row>
    <row r="145" spans="4:8">
      <c r="D145" s="261"/>
      <c r="F145" s="261"/>
      <c r="G145" s="261"/>
      <c r="H145" s="261"/>
    </row>
    <row r="146" spans="4:8">
      <c r="D146" s="261"/>
      <c r="F146" s="261"/>
      <c r="G146" s="261"/>
      <c r="H146" s="261"/>
    </row>
    <row r="147" spans="4:8">
      <c r="D147" s="261"/>
      <c r="F147" s="261"/>
      <c r="G147" s="261"/>
      <c r="H147" s="261"/>
    </row>
    <row r="148" spans="4:8">
      <c r="D148" s="261"/>
      <c r="F148" s="261"/>
      <c r="G148" s="261"/>
      <c r="H148" s="261"/>
    </row>
    <row r="149" spans="4:8">
      <c r="D149" s="261"/>
      <c r="F149" s="261"/>
      <c r="G149" s="261"/>
      <c r="H149" s="261"/>
    </row>
    <row r="150" spans="4:8">
      <c r="D150" s="261"/>
      <c r="F150" s="261"/>
      <c r="G150" s="261"/>
      <c r="H150" s="261"/>
    </row>
    <row r="151" spans="4:8">
      <c r="D151" s="261"/>
      <c r="F151" s="261"/>
      <c r="G151" s="261"/>
      <c r="H151" s="261"/>
    </row>
    <row r="152" spans="4:8">
      <c r="D152" s="261"/>
      <c r="F152" s="261"/>
      <c r="G152" s="261"/>
      <c r="H152" s="261"/>
    </row>
    <row r="153" spans="4:8">
      <c r="D153" s="261"/>
      <c r="F153" s="261"/>
      <c r="G153" s="261"/>
      <c r="H153" s="261"/>
    </row>
    <row r="154" spans="4:8">
      <c r="D154" s="261"/>
      <c r="F154" s="261"/>
      <c r="G154" s="261"/>
      <c r="H154" s="261"/>
    </row>
    <row r="155" spans="4:8">
      <c r="D155" s="261"/>
      <c r="F155" s="261"/>
      <c r="G155" s="261"/>
      <c r="H155" s="261"/>
    </row>
    <row r="156" spans="4:8">
      <c r="D156" s="261"/>
      <c r="F156" s="261"/>
      <c r="G156" s="261"/>
      <c r="H156" s="261"/>
    </row>
    <row r="157" spans="4:8">
      <c r="D157" s="261"/>
      <c r="F157" s="261"/>
      <c r="G157" s="261"/>
      <c r="H157" s="261"/>
    </row>
    <row r="158" spans="4:8">
      <c r="D158" s="261"/>
      <c r="F158" s="261"/>
      <c r="G158" s="261"/>
      <c r="H158" s="261"/>
    </row>
    <row r="159" spans="4:8">
      <c r="D159" s="261"/>
      <c r="F159" s="261"/>
      <c r="G159" s="261"/>
      <c r="H159" s="261"/>
    </row>
    <row r="160" spans="4:8">
      <c r="D160" s="261"/>
      <c r="F160" s="261"/>
      <c r="G160" s="261"/>
      <c r="H160" s="261"/>
    </row>
    <row r="161" spans="4:8">
      <c r="D161" s="261"/>
      <c r="F161" s="261"/>
      <c r="G161" s="261"/>
      <c r="H161" s="261"/>
    </row>
    <row r="162" spans="4:8">
      <c r="D162" s="261"/>
      <c r="F162" s="261"/>
      <c r="G162" s="261"/>
      <c r="H162" s="261"/>
    </row>
    <row r="163" spans="4:8">
      <c r="D163" s="261"/>
      <c r="F163" s="261"/>
      <c r="G163" s="261"/>
      <c r="H163" s="261"/>
    </row>
    <row r="164" spans="4:8">
      <c r="D164" s="261"/>
      <c r="F164" s="261"/>
      <c r="G164" s="261"/>
      <c r="H164" s="261"/>
    </row>
    <row r="165" spans="4:8">
      <c r="D165" s="261"/>
      <c r="F165" s="261"/>
      <c r="G165" s="261"/>
      <c r="H165" s="261"/>
    </row>
    <row r="166" spans="4:8">
      <c r="D166" s="261"/>
      <c r="F166" s="261"/>
      <c r="G166" s="261"/>
      <c r="H166" s="261"/>
    </row>
    <row r="167" spans="4:8">
      <c r="D167" s="261"/>
      <c r="F167" s="261"/>
      <c r="G167" s="261"/>
      <c r="H167" s="261"/>
    </row>
    <row r="168" spans="4:8">
      <c r="D168" s="261"/>
      <c r="F168" s="261"/>
      <c r="G168" s="261"/>
      <c r="H168" s="261"/>
    </row>
    <row r="169" spans="4:8">
      <c r="D169" s="261"/>
      <c r="F169" s="261"/>
      <c r="G169" s="261"/>
      <c r="H169" s="261"/>
    </row>
    <row r="170" spans="4:8">
      <c r="D170" s="261"/>
      <c r="F170" s="261"/>
      <c r="G170" s="261"/>
      <c r="H170" s="261"/>
    </row>
    <row r="171" spans="4:8">
      <c r="D171" s="261"/>
      <c r="F171" s="261"/>
      <c r="G171" s="261"/>
      <c r="H171" s="261"/>
    </row>
    <row r="172" spans="4:8">
      <c r="D172" s="261"/>
      <c r="F172" s="261"/>
      <c r="G172" s="261"/>
      <c r="H172" s="261"/>
    </row>
    <row r="173" spans="4:8">
      <c r="D173" s="261"/>
      <c r="F173" s="261"/>
      <c r="G173" s="261"/>
      <c r="H173" s="261"/>
    </row>
    <row r="174" spans="4:8">
      <c r="D174" s="261"/>
      <c r="F174" s="261"/>
      <c r="G174" s="261"/>
      <c r="H174" s="261"/>
    </row>
    <row r="175" spans="4:8">
      <c r="D175" s="261"/>
      <c r="F175" s="261"/>
      <c r="G175" s="261"/>
      <c r="H175" s="261"/>
    </row>
    <row r="176" spans="4:8">
      <c r="D176" s="261"/>
      <c r="F176" s="261"/>
      <c r="G176" s="261"/>
      <c r="H176" s="261"/>
    </row>
    <row r="177" spans="4:8">
      <c r="D177" s="261"/>
      <c r="F177" s="261"/>
      <c r="G177" s="261"/>
      <c r="H177" s="261"/>
    </row>
    <row r="178" spans="4:8">
      <c r="D178" s="261"/>
      <c r="F178" s="261"/>
      <c r="G178" s="261"/>
      <c r="H178" s="261"/>
    </row>
    <row r="179" spans="4:8">
      <c r="D179" s="261"/>
      <c r="F179" s="261"/>
      <c r="G179" s="261"/>
      <c r="H179" s="261"/>
    </row>
    <row r="180" spans="4:8">
      <c r="D180" s="261"/>
      <c r="F180" s="261"/>
      <c r="G180" s="261"/>
      <c r="H180" s="261"/>
    </row>
    <row r="181" spans="4:8">
      <c r="D181" s="261"/>
      <c r="F181" s="261"/>
      <c r="G181" s="261"/>
      <c r="H181" s="261"/>
    </row>
    <row r="182" spans="4:8">
      <c r="D182" s="261"/>
      <c r="F182" s="261"/>
      <c r="G182" s="261"/>
      <c r="H182" s="261"/>
    </row>
    <row r="183" spans="4:8">
      <c r="D183" s="261"/>
      <c r="F183" s="261"/>
      <c r="G183" s="261"/>
      <c r="H183" s="261"/>
    </row>
    <row r="184" spans="4:8">
      <c r="D184" s="261"/>
      <c r="F184" s="261"/>
      <c r="G184" s="261"/>
      <c r="H184" s="261"/>
    </row>
    <row r="185" spans="4:8">
      <c r="D185" s="261"/>
      <c r="F185" s="261"/>
      <c r="G185" s="261"/>
      <c r="H185" s="261"/>
    </row>
    <row r="186" spans="4:8">
      <c r="D186" s="261"/>
      <c r="F186" s="261"/>
      <c r="G186" s="261"/>
      <c r="H186" s="261"/>
    </row>
    <row r="187" spans="4:8">
      <c r="D187" s="261"/>
      <c r="F187" s="261"/>
      <c r="G187" s="261"/>
      <c r="H187" s="261"/>
    </row>
    <row r="188" spans="4:8">
      <c r="D188" s="261"/>
      <c r="F188" s="261"/>
      <c r="G188" s="261"/>
      <c r="H188" s="261"/>
    </row>
    <row r="189" spans="4:8">
      <c r="D189" s="261"/>
      <c r="F189" s="261"/>
      <c r="G189" s="261"/>
      <c r="H189" s="261"/>
    </row>
    <row r="190" spans="4:8">
      <c r="D190" s="261"/>
      <c r="F190" s="261"/>
      <c r="G190" s="261"/>
      <c r="H190" s="261"/>
    </row>
    <row r="191" spans="4:8">
      <c r="D191" s="261"/>
      <c r="F191" s="261"/>
      <c r="G191" s="261"/>
      <c r="H191" s="261"/>
    </row>
    <row r="192" spans="4:8">
      <c r="D192" s="261"/>
      <c r="F192" s="261"/>
      <c r="G192" s="261"/>
      <c r="H192" s="261"/>
    </row>
    <row r="193" spans="4:8">
      <c r="D193" s="261"/>
      <c r="F193" s="261"/>
      <c r="G193" s="261"/>
      <c r="H193" s="261"/>
    </row>
    <row r="194" spans="4:8">
      <c r="D194" s="261"/>
      <c r="F194" s="261"/>
      <c r="G194" s="261"/>
      <c r="H194" s="261"/>
    </row>
    <row r="195" spans="4:8">
      <c r="D195" s="261"/>
      <c r="F195" s="261"/>
      <c r="G195" s="261"/>
      <c r="H195" s="261"/>
    </row>
    <row r="196" spans="4:8">
      <c r="D196" s="261"/>
      <c r="F196" s="261"/>
      <c r="G196" s="261"/>
      <c r="H196" s="261"/>
    </row>
    <row r="197" spans="4:8">
      <c r="D197" s="261"/>
      <c r="F197" s="261"/>
      <c r="G197" s="261"/>
      <c r="H197" s="261"/>
    </row>
    <row r="198" spans="4:8">
      <c r="D198" s="261"/>
      <c r="F198" s="261"/>
      <c r="G198" s="261"/>
      <c r="H198" s="261"/>
    </row>
    <row r="199" spans="4:8">
      <c r="D199" s="261"/>
      <c r="F199" s="261"/>
      <c r="G199" s="261"/>
      <c r="H199" s="261"/>
    </row>
    <row r="200" spans="4:8">
      <c r="D200" s="261"/>
      <c r="F200" s="261"/>
      <c r="G200" s="261"/>
      <c r="H200" s="261"/>
    </row>
    <row r="201" spans="4:8">
      <c r="D201" s="261"/>
      <c r="F201" s="261"/>
      <c r="G201" s="261"/>
      <c r="H201" s="261"/>
    </row>
    <row r="202" spans="4:8">
      <c r="D202" s="261"/>
      <c r="F202" s="261"/>
      <c r="G202" s="261"/>
      <c r="H202" s="261"/>
    </row>
    <row r="203" spans="4:8">
      <c r="D203" s="261"/>
      <c r="F203" s="261"/>
      <c r="G203" s="261"/>
      <c r="H203" s="261"/>
    </row>
    <row r="204" spans="4:8">
      <c r="D204" s="261"/>
      <c r="F204" s="261"/>
      <c r="G204" s="261"/>
      <c r="H204" s="261"/>
    </row>
    <row r="205" spans="4:8">
      <c r="D205" s="261"/>
      <c r="F205" s="261"/>
      <c r="G205" s="261"/>
      <c r="H205" s="261"/>
    </row>
    <row r="206" spans="4:8">
      <c r="D206" s="261"/>
      <c r="F206" s="261"/>
      <c r="G206" s="261"/>
      <c r="H206" s="261"/>
    </row>
    <row r="207" spans="4:8">
      <c r="D207" s="261"/>
      <c r="F207" s="261"/>
      <c r="G207" s="261"/>
      <c r="H207" s="261"/>
    </row>
    <row r="208" spans="4:8">
      <c r="D208" s="261"/>
      <c r="F208" s="261"/>
      <c r="G208" s="261"/>
      <c r="H208" s="261"/>
    </row>
    <row r="209" spans="4:8">
      <c r="D209" s="261"/>
      <c r="F209" s="261"/>
      <c r="G209" s="261"/>
      <c r="H209" s="261"/>
    </row>
    <row r="210" spans="4:8">
      <c r="D210" s="261"/>
      <c r="F210" s="261"/>
      <c r="G210" s="261"/>
      <c r="H210" s="261"/>
    </row>
    <row r="211" spans="4:8">
      <c r="D211" s="261"/>
      <c r="F211" s="261"/>
      <c r="G211" s="261"/>
      <c r="H211" s="261"/>
    </row>
    <row r="212" spans="4:8">
      <c r="D212" s="261"/>
      <c r="F212" s="261"/>
      <c r="G212" s="261"/>
      <c r="H212" s="261"/>
    </row>
    <row r="213" spans="4:8">
      <c r="D213" s="261"/>
      <c r="F213" s="261"/>
      <c r="G213" s="261"/>
      <c r="H213" s="261"/>
    </row>
    <row r="214" spans="4:8">
      <c r="D214" s="261"/>
      <c r="F214" s="261"/>
      <c r="G214" s="261"/>
      <c r="H214" s="261"/>
    </row>
    <row r="215" spans="4:8">
      <c r="D215" s="261"/>
      <c r="F215" s="261"/>
      <c r="G215" s="261"/>
      <c r="H215" s="261"/>
    </row>
    <row r="216" spans="4:8">
      <c r="D216" s="261"/>
      <c r="F216" s="261"/>
      <c r="G216" s="261"/>
      <c r="H216" s="261"/>
    </row>
    <row r="217" spans="4:8">
      <c r="D217" s="261"/>
      <c r="F217" s="261"/>
      <c r="G217" s="261"/>
      <c r="H217" s="261"/>
    </row>
    <row r="218" spans="4:8">
      <c r="D218" s="261"/>
      <c r="F218" s="261"/>
      <c r="G218" s="261"/>
      <c r="H218" s="261"/>
    </row>
    <row r="219" spans="4:8">
      <c r="D219" s="261"/>
      <c r="F219" s="261"/>
      <c r="G219" s="261"/>
      <c r="H219" s="261"/>
    </row>
    <row r="220" spans="4:8">
      <c r="D220" s="261"/>
      <c r="F220" s="261"/>
      <c r="G220" s="261"/>
      <c r="H220" s="261"/>
    </row>
    <row r="221" spans="4:8">
      <c r="D221" s="261"/>
      <c r="F221" s="261"/>
      <c r="G221" s="261"/>
      <c r="H221" s="261"/>
    </row>
    <row r="222" spans="4:8">
      <c r="D222" s="261"/>
      <c r="F222" s="261"/>
      <c r="G222" s="261"/>
      <c r="H222" s="261"/>
    </row>
    <row r="223" spans="4:8">
      <c r="D223" s="261"/>
      <c r="F223" s="261"/>
      <c r="G223" s="261"/>
      <c r="H223" s="261"/>
    </row>
    <row r="224" spans="4:8">
      <c r="D224" s="261"/>
      <c r="F224" s="261"/>
      <c r="G224" s="261"/>
      <c r="H224" s="261"/>
    </row>
    <row r="225" spans="4:8">
      <c r="D225" s="261"/>
      <c r="F225" s="261"/>
      <c r="G225" s="261"/>
      <c r="H225" s="261"/>
    </row>
    <row r="226" spans="4:8">
      <c r="D226" s="261"/>
      <c r="F226" s="261"/>
      <c r="G226" s="261"/>
      <c r="H226" s="261"/>
    </row>
    <row r="227" spans="4:8">
      <c r="D227" s="261"/>
      <c r="F227" s="261"/>
      <c r="G227" s="261"/>
      <c r="H227" s="261"/>
    </row>
    <row r="228" spans="4:8">
      <c r="D228" s="261"/>
      <c r="F228" s="261"/>
      <c r="G228" s="261"/>
      <c r="H228" s="261"/>
    </row>
    <row r="229" spans="4:8">
      <c r="D229" s="261"/>
      <c r="F229" s="261"/>
      <c r="G229" s="261"/>
      <c r="H229" s="261"/>
    </row>
    <row r="230" spans="4:8">
      <c r="D230" s="261"/>
      <c r="F230" s="261"/>
      <c r="G230" s="261"/>
      <c r="H230" s="261"/>
    </row>
    <row r="231" spans="4:8">
      <c r="D231" s="261"/>
      <c r="F231" s="261"/>
      <c r="G231" s="261"/>
      <c r="H231" s="261"/>
    </row>
    <row r="232" spans="4:8">
      <c r="D232" s="261"/>
      <c r="F232" s="261"/>
      <c r="G232" s="261"/>
      <c r="H232" s="261"/>
    </row>
    <row r="233" spans="4:8">
      <c r="D233" s="261"/>
      <c r="F233" s="261"/>
      <c r="G233" s="261"/>
      <c r="H233" s="261"/>
    </row>
    <row r="234" spans="4:8">
      <c r="D234" s="261"/>
      <c r="F234" s="261"/>
      <c r="G234" s="261"/>
      <c r="H234" s="261"/>
    </row>
    <row r="235" spans="4:8">
      <c r="D235" s="261"/>
      <c r="F235" s="261"/>
      <c r="G235" s="261"/>
      <c r="H235" s="261"/>
    </row>
    <row r="236" spans="4:8">
      <c r="D236" s="261"/>
      <c r="F236" s="261"/>
      <c r="G236" s="261"/>
      <c r="H236" s="261"/>
    </row>
    <row r="237" spans="4:8">
      <c r="D237" s="261"/>
      <c r="F237" s="261"/>
      <c r="G237" s="261"/>
      <c r="H237" s="261"/>
    </row>
    <row r="238" spans="4:8">
      <c r="D238" s="261"/>
      <c r="F238" s="261"/>
      <c r="G238" s="261"/>
      <c r="H238" s="261"/>
    </row>
    <row r="239" spans="4:8">
      <c r="D239" s="261"/>
      <c r="F239" s="261"/>
      <c r="G239" s="261"/>
      <c r="H239" s="261"/>
    </row>
    <row r="240" spans="4:8">
      <c r="D240" s="261"/>
      <c r="F240" s="261"/>
      <c r="G240" s="261"/>
      <c r="H240" s="261"/>
    </row>
    <row r="241" spans="4:8">
      <c r="D241" s="261"/>
      <c r="F241" s="261"/>
      <c r="G241" s="261"/>
      <c r="H241" s="261"/>
    </row>
    <row r="242" spans="4:8">
      <c r="D242" s="261"/>
      <c r="F242" s="261"/>
      <c r="G242" s="261"/>
      <c r="H242" s="261"/>
    </row>
    <row r="243" spans="4:8">
      <c r="D243" s="261"/>
      <c r="F243" s="261"/>
      <c r="G243" s="261"/>
      <c r="H243" s="261"/>
    </row>
    <row r="244" spans="4:8">
      <c r="D244" s="261"/>
      <c r="F244" s="261"/>
      <c r="G244" s="261"/>
      <c r="H244" s="261"/>
    </row>
    <row r="245" spans="4:8">
      <c r="D245" s="261"/>
      <c r="F245" s="261"/>
      <c r="G245" s="261"/>
      <c r="H245" s="261"/>
    </row>
    <row r="246" spans="4:8">
      <c r="D246" s="261"/>
      <c r="F246" s="261"/>
      <c r="G246" s="261"/>
      <c r="H246" s="261"/>
    </row>
    <row r="247" spans="4:8">
      <c r="D247" s="261"/>
      <c r="F247" s="261"/>
      <c r="G247" s="261"/>
      <c r="H247" s="261"/>
    </row>
    <row r="248" spans="4:8">
      <c r="D248" s="261"/>
      <c r="F248" s="261"/>
      <c r="G248" s="261"/>
      <c r="H248" s="261"/>
    </row>
    <row r="249" spans="4:8">
      <c r="D249" s="261"/>
      <c r="F249" s="261"/>
      <c r="G249" s="261"/>
      <c r="H249" s="261"/>
    </row>
    <row r="250" spans="4:8">
      <c r="D250" s="261"/>
      <c r="F250" s="261"/>
      <c r="G250" s="261"/>
      <c r="H250" s="261"/>
    </row>
    <row r="251" spans="4:8">
      <c r="D251" s="261"/>
      <c r="F251" s="261"/>
      <c r="G251" s="261"/>
      <c r="H251" s="261"/>
    </row>
    <row r="252" spans="4:8">
      <c r="D252" s="261"/>
      <c r="F252" s="261"/>
      <c r="G252" s="261"/>
      <c r="H252" s="261"/>
    </row>
    <row r="253" spans="4:8">
      <c r="D253" s="261"/>
      <c r="F253" s="261"/>
      <c r="G253" s="261"/>
      <c r="H253" s="261"/>
    </row>
    <row r="254" spans="4:8">
      <c r="D254" s="261"/>
      <c r="F254" s="261"/>
      <c r="G254" s="261"/>
      <c r="H254" s="261"/>
    </row>
    <row r="255" spans="4:8">
      <c r="D255" s="261"/>
      <c r="F255" s="261"/>
      <c r="G255" s="261"/>
      <c r="H255" s="261"/>
    </row>
    <row r="256" spans="4:8">
      <c r="D256" s="261"/>
      <c r="F256" s="261"/>
      <c r="G256" s="261"/>
      <c r="H256" s="261"/>
    </row>
    <row r="257" spans="4:8">
      <c r="D257" s="261"/>
      <c r="F257" s="261"/>
      <c r="G257" s="261"/>
      <c r="H257" s="261"/>
    </row>
    <row r="258" spans="4:8">
      <c r="D258" s="261"/>
      <c r="F258" s="261"/>
      <c r="G258" s="261"/>
      <c r="H258" s="261"/>
    </row>
    <row r="259" spans="4:8">
      <c r="D259" s="261"/>
      <c r="F259" s="261"/>
      <c r="G259" s="261"/>
      <c r="H259" s="261"/>
    </row>
    <row r="260" spans="4:8">
      <c r="D260" s="261"/>
      <c r="F260" s="261"/>
      <c r="G260" s="261"/>
      <c r="H260" s="261"/>
    </row>
    <row r="261" spans="4:8">
      <c r="D261" s="261"/>
      <c r="F261" s="261"/>
      <c r="G261" s="261"/>
      <c r="H261" s="261"/>
    </row>
    <row r="262" spans="4:8">
      <c r="D262" s="261"/>
      <c r="F262" s="261"/>
      <c r="G262" s="261"/>
      <c r="H262" s="261"/>
    </row>
    <row r="263" spans="4:8">
      <c r="D263" s="261"/>
      <c r="F263" s="261"/>
      <c r="G263" s="261"/>
      <c r="H263" s="261"/>
    </row>
    <row r="264" spans="4:8">
      <c r="D264" s="261"/>
      <c r="F264" s="261"/>
      <c r="G264" s="261"/>
      <c r="H264" s="261"/>
    </row>
    <row r="265" spans="4:8">
      <c r="D265" s="261"/>
      <c r="F265" s="261"/>
      <c r="G265" s="261"/>
      <c r="H265" s="261"/>
    </row>
    <row r="266" spans="4:8">
      <c r="D266" s="261"/>
      <c r="F266" s="261"/>
      <c r="G266" s="261"/>
      <c r="H266" s="261"/>
    </row>
    <row r="267" spans="4:8">
      <c r="D267" s="261"/>
      <c r="F267" s="261"/>
      <c r="G267" s="261"/>
      <c r="H267" s="261"/>
    </row>
    <row r="268" spans="4:8">
      <c r="D268" s="261"/>
      <c r="F268" s="261"/>
      <c r="G268" s="261"/>
      <c r="H268" s="261"/>
    </row>
    <row r="269" spans="4:8">
      <c r="D269" s="261"/>
      <c r="F269" s="261"/>
      <c r="G269" s="261"/>
      <c r="H269" s="261"/>
    </row>
    <row r="270" spans="4:8">
      <c r="D270" s="261"/>
      <c r="F270" s="261"/>
      <c r="G270" s="261"/>
      <c r="H270" s="261"/>
    </row>
    <row r="271" spans="4:8">
      <c r="D271" s="261"/>
      <c r="F271" s="261"/>
      <c r="G271" s="261"/>
      <c r="H271" s="261"/>
    </row>
    <row r="272" spans="4:8">
      <c r="D272" s="261"/>
      <c r="F272" s="261"/>
      <c r="G272" s="261"/>
      <c r="H272" s="261"/>
    </row>
    <row r="273" spans="4:8">
      <c r="D273" s="261"/>
      <c r="F273" s="261"/>
      <c r="G273" s="261"/>
      <c r="H273" s="261"/>
    </row>
    <row r="274" spans="4:8">
      <c r="D274" s="261"/>
      <c r="F274" s="261"/>
      <c r="G274" s="261"/>
      <c r="H274" s="261"/>
    </row>
    <row r="275" spans="4:8">
      <c r="D275" s="261"/>
      <c r="F275" s="261"/>
      <c r="G275" s="261"/>
      <c r="H275" s="261"/>
    </row>
    <row r="276" spans="4:8">
      <c r="D276" s="261"/>
      <c r="F276" s="261"/>
      <c r="G276" s="261"/>
      <c r="H276" s="261"/>
    </row>
    <row r="277" spans="4:8">
      <c r="D277" s="261"/>
      <c r="F277" s="261"/>
      <c r="G277" s="261"/>
      <c r="H277" s="261"/>
    </row>
    <row r="278" spans="4:8">
      <c r="D278" s="261"/>
      <c r="F278" s="261"/>
      <c r="G278" s="261"/>
      <c r="H278" s="261"/>
    </row>
    <row r="279" spans="4:8">
      <c r="D279" s="261"/>
      <c r="F279" s="261"/>
      <c r="G279" s="261"/>
      <c r="H279" s="261"/>
    </row>
    <row r="280" spans="4:8">
      <c r="D280" s="261"/>
      <c r="F280" s="261"/>
      <c r="G280" s="261"/>
      <c r="H280" s="261"/>
    </row>
    <row r="281" spans="4:8">
      <c r="D281" s="261"/>
      <c r="F281" s="261"/>
      <c r="G281" s="261"/>
      <c r="H281" s="261"/>
    </row>
    <row r="282" spans="4:8">
      <c r="D282" s="261"/>
      <c r="F282" s="261"/>
      <c r="G282" s="261"/>
      <c r="H282" s="261"/>
    </row>
    <row r="283" spans="4:8">
      <c r="D283" s="261"/>
      <c r="F283" s="261"/>
      <c r="G283" s="261"/>
      <c r="H283" s="261"/>
    </row>
    <row r="284" spans="4:8">
      <c r="D284" s="261"/>
      <c r="F284" s="261"/>
      <c r="G284" s="261"/>
      <c r="H284" s="261"/>
    </row>
    <row r="285" spans="4:8">
      <c r="D285" s="261"/>
      <c r="F285" s="261"/>
      <c r="G285" s="261"/>
      <c r="H285" s="261"/>
    </row>
    <row r="286" spans="4:8">
      <c r="D286" s="261"/>
      <c r="F286" s="261"/>
      <c r="G286" s="261"/>
      <c r="H286" s="261"/>
    </row>
    <row r="287" spans="4:8">
      <c r="D287" s="261"/>
      <c r="F287" s="261"/>
      <c r="G287" s="261"/>
      <c r="H287" s="261"/>
    </row>
    <row r="288" spans="4:8">
      <c r="D288" s="261"/>
      <c r="F288" s="261"/>
      <c r="G288" s="261"/>
      <c r="H288" s="261"/>
    </row>
    <row r="289" spans="4:8">
      <c r="D289" s="261"/>
      <c r="F289" s="261"/>
      <c r="G289" s="261"/>
      <c r="H289" s="261"/>
    </row>
    <row r="290" spans="4:8">
      <c r="D290" s="261"/>
      <c r="F290" s="261"/>
      <c r="G290" s="261"/>
      <c r="H290" s="261"/>
    </row>
    <row r="291" spans="4:8">
      <c r="D291" s="261"/>
      <c r="F291" s="261"/>
      <c r="G291" s="261"/>
      <c r="H291" s="261"/>
    </row>
    <row r="292" spans="4:8">
      <c r="D292" s="261"/>
      <c r="F292" s="261"/>
      <c r="G292" s="261"/>
      <c r="H292" s="261"/>
    </row>
    <row r="293" spans="4:8">
      <c r="D293" s="261"/>
      <c r="F293" s="261"/>
      <c r="G293" s="261"/>
      <c r="H293" s="261"/>
    </row>
    <row r="294" spans="4:8">
      <c r="D294" s="261"/>
      <c r="F294" s="261"/>
      <c r="G294" s="261"/>
      <c r="H294" s="261"/>
    </row>
    <row r="295" spans="4:8">
      <c r="D295" s="261"/>
      <c r="F295" s="261"/>
      <c r="G295" s="261"/>
      <c r="H295" s="261"/>
    </row>
    <row r="296" spans="4:8">
      <c r="D296" s="261"/>
      <c r="F296" s="261"/>
      <c r="G296" s="261"/>
      <c r="H296" s="261"/>
    </row>
    <row r="297" spans="4:8">
      <c r="D297" s="261"/>
      <c r="F297" s="261"/>
      <c r="G297" s="261"/>
      <c r="H297" s="261"/>
    </row>
    <row r="298" spans="4:8">
      <c r="D298" s="261"/>
      <c r="F298" s="261"/>
      <c r="G298" s="261"/>
      <c r="H298" s="261"/>
    </row>
    <row r="299" spans="4:8">
      <c r="D299" s="261"/>
      <c r="F299" s="261"/>
      <c r="G299" s="261"/>
      <c r="H299" s="261"/>
    </row>
    <row r="300" spans="4:8">
      <c r="D300" s="261"/>
      <c r="F300" s="261"/>
      <c r="G300" s="261"/>
      <c r="H300" s="261"/>
    </row>
    <row r="301" spans="4:8">
      <c r="D301" s="261"/>
      <c r="F301" s="261"/>
      <c r="G301" s="261"/>
      <c r="H301" s="261"/>
    </row>
    <row r="302" spans="4:8">
      <c r="D302" s="261"/>
      <c r="F302" s="261"/>
      <c r="G302" s="261"/>
      <c r="H302" s="261"/>
    </row>
    <row r="303" spans="4:8">
      <c r="D303" s="261"/>
      <c r="F303" s="261"/>
      <c r="G303" s="261"/>
      <c r="H303" s="261"/>
    </row>
    <row r="304" spans="4:8">
      <c r="D304" s="261"/>
      <c r="F304" s="261"/>
      <c r="G304" s="261"/>
      <c r="H304" s="261"/>
    </row>
    <row r="305" spans="4:8">
      <c r="D305" s="261"/>
      <c r="F305" s="261"/>
      <c r="G305" s="261"/>
      <c r="H305" s="261"/>
    </row>
    <row r="306" spans="4:8">
      <c r="D306" s="261"/>
      <c r="F306" s="261"/>
      <c r="G306" s="261"/>
      <c r="H306" s="261"/>
    </row>
    <row r="307" spans="4:8">
      <c r="D307" s="261"/>
      <c r="F307" s="261"/>
      <c r="G307" s="261"/>
      <c r="H307" s="261"/>
    </row>
    <row r="308" spans="4:8">
      <c r="D308" s="261"/>
      <c r="F308" s="261"/>
      <c r="G308" s="261"/>
      <c r="H308" s="261"/>
    </row>
    <row r="309" spans="4:8">
      <c r="D309" s="261"/>
      <c r="F309" s="261"/>
      <c r="G309" s="261"/>
      <c r="H309" s="261"/>
    </row>
    <row r="310" spans="4:8">
      <c r="D310" s="261"/>
      <c r="F310" s="261"/>
      <c r="G310" s="261"/>
      <c r="H310" s="261"/>
    </row>
    <row r="311" spans="4:8">
      <c r="D311" s="261"/>
      <c r="F311" s="261"/>
      <c r="G311" s="261"/>
      <c r="H311" s="261"/>
    </row>
    <row r="312" spans="4:8">
      <c r="D312" s="261"/>
      <c r="F312" s="261"/>
      <c r="G312" s="261"/>
      <c r="H312" s="261"/>
    </row>
    <row r="313" spans="4:8">
      <c r="D313" s="261"/>
      <c r="F313" s="261"/>
      <c r="G313" s="261"/>
      <c r="H313" s="261"/>
    </row>
    <row r="314" spans="4:8">
      <c r="D314" s="261"/>
      <c r="F314" s="261"/>
      <c r="G314" s="261"/>
      <c r="H314" s="261"/>
    </row>
    <row r="315" spans="4:8">
      <c r="D315" s="261"/>
      <c r="F315" s="261"/>
      <c r="G315" s="261"/>
      <c r="H315" s="261"/>
    </row>
    <row r="316" spans="4:8">
      <c r="D316" s="261"/>
      <c r="F316" s="261"/>
      <c r="G316" s="261"/>
      <c r="H316" s="261"/>
    </row>
    <row r="317" spans="4:8">
      <c r="D317" s="261"/>
      <c r="F317" s="261"/>
      <c r="G317" s="261"/>
      <c r="H317" s="261"/>
    </row>
    <row r="318" spans="4:8">
      <c r="D318" s="261"/>
      <c r="F318" s="261"/>
      <c r="G318" s="261"/>
      <c r="H318" s="261"/>
    </row>
    <row r="319" spans="4:8">
      <c r="D319" s="261"/>
      <c r="F319" s="261"/>
      <c r="G319" s="261"/>
      <c r="H319" s="261"/>
    </row>
    <row r="320" spans="4:8">
      <c r="D320" s="261"/>
      <c r="F320" s="261"/>
      <c r="G320" s="261"/>
      <c r="H320" s="261"/>
    </row>
    <row r="321" spans="4:8">
      <c r="D321" s="261"/>
      <c r="F321" s="261"/>
      <c r="G321" s="261"/>
      <c r="H321" s="261"/>
    </row>
    <row r="322" spans="4:8">
      <c r="D322" s="261"/>
      <c r="F322" s="261"/>
      <c r="G322" s="261"/>
      <c r="H322" s="261"/>
    </row>
    <row r="323" spans="4:8">
      <c r="D323" s="261"/>
      <c r="F323" s="261"/>
      <c r="G323" s="261"/>
      <c r="H323" s="261"/>
    </row>
    <row r="324" spans="4:8">
      <c r="D324" s="261"/>
      <c r="F324" s="261"/>
      <c r="G324" s="261"/>
      <c r="H324" s="261"/>
    </row>
    <row r="325" spans="4:8">
      <c r="D325" s="261"/>
      <c r="F325" s="261"/>
      <c r="G325" s="261"/>
      <c r="H325" s="261"/>
    </row>
    <row r="326" spans="4:8">
      <c r="D326" s="261"/>
      <c r="F326" s="261"/>
      <c r="G326" s="261"/>
      <c r="H326" s="261"/>
    </row>
    <row r="327" spans="4:8">
      <c r="D327" s="261"/>
      <c r="F327" s="261"/>
      <c r="G327" s="261"/>
      <c r="H327" s="261"/>
    </row>
    <row r="328" spans="4:8">
      <c r="D328" s="261"/>
      <c r="F328" s="261"/>
      <c r="G328" s="261"/>
      <c r="H328" s="261"/>
    </row>
    <row r="329" spans="4:8">
      <c r="D329" s="261"/>
      <c r="F329" s="261"/>
      <c r="G329" s="261"/>
      <c r="H329" s="261"/>
    </row>
    <row r="330" spans="4:8">
      <c r="D330" s="261"/>
      <c r="F330" s="261"/>
      <c r="G330" s="261"/>
      <c r="H330" s="261"/>
    </row>
    <row r="331" spans="4:8">
      <c r="D331" s="261"/>
      <c r="F331" s="261"/>
      <c r="G331" s="261"/>
      <c r="H331" s="261"/>
    </row>
    <row r="332" spans="4:8">
      <c r="D332" s="261"/>
      <c r="F332" s="261"/>
      <c r="G332" s="261"/>
      <c r="H332" s="261"/>
    </row>
    <row r="333" spans="4:8">
      <c r="D333" s="261"/>
      <c r="F333" s="261"/>
      <c r="G333" s="261"/>
      <c r="H333" s="261"/>
    </row>
    <row r="334" spans="4:8">
      <c r="D334" s="261"/>
      <c r="F334" s="261"/>
      <c r="G334" s="261"/>
      <c r="H334" s="261"/>
    </row>
    <row r="335" spans="4:8">
      <c r="D335" s="261"/>
      <c r="F335" s="261"/>
      <c r="G335" s="261"/>
      <c r="H335" s="261"/>
    </row>
    <row r="336" spans="4:8">
      <c r="D336" s="261"/>
      <c r="F336" s="261"/>
      <c r="G336" s="261"/>
      <c r="H336" s="261"/>
    </row>
    <row r="337" spans="4:8">
      <c r="D337" s="261"/>
      <c r="F337" s="261"/>
      <c r="G337" s="261"/>
      <c r="H337" s="261"/>
    </row>
    <row r="338" spans="4:8">
      <c r="D338" s="261"/>
      <c r="F338" s="261"/>
      <c r="G338" s="261"/>
      <c r="H338" s="261"/>
    </row>
    <row r="339" spans="4:8">
      <c r="D339" s="261"/>
      <c r="F339" s="261"/>
      <c r="G339" s="261"/>
      <c r="H339" s="261"/>
    </row>
    <row r="340" spans="4:8">
      <c r="D340" s="261"/>
      <c r="F340" s="261"/>
      <c r="G340" s="261"/>
      <c r="H340" s="261"/>
    </row>
    <row r="341" spans="4:8">
      <c r="D341" s="261"/>
      <c r="F341" s="261"/>
      <c r="G341" s="261"/>
      <c r="H341" s="261"/>
    </row>
    <row r="342" spans="4:8">
      <c r="D342" s="261"/>
      <c r="F342" s="261"/>
      <c r="G342" s="261"/>
      <c r="H342" s="261"/>
    </row>
    <row r="343" spans="4:8">
      <c r="D343" s="261"/>
      <c r="F343" s="261"/>
      <c r="G343" s="261"/>
      <c r="H343" s="261"/>
    </row>
    <row r="344" spans="4:8">
      <c r="D344" s="261"/>
      <c r="F344" s="261"/>
      <c r="G344" s="261"/>
      <c r="H344" s="261"/>
    </row>
    <row r="345" spans="4:8">
      <c r="D345" s="261"/>
      <c r="F345" s="261"/>
      <c r="G345" s="261"/>
      <c r="H345" s="261"/>
    </row>
    <row r="346" spans="4:8">
      <c r="D346" s="261"/>
      <c r="F346" s="261"/>
      <c r="G346" s="261"/>
      <c r="H346" s="261"/>
    </row>
    <row r="347" spans="4:8">
      <c r="D347" s="261"/>
      <c r="F347" s="261"/>
      <c r="G347" s="261"/>
      <c r="H347" s="261"/>
    </row>
    <row r="348" spans="4:8">
      <c r="D348" s="261"/>
      <c r="F348" s="261"/>
      <c r="G348" s="261"/>
      <c r="H348" s="261"/>
    </row>
    <row r="349" spans="4:8">
      <c r="D349" s="261"/>
      <c r="F349" s="261"/>
      <c r="G349" s="261"/>
      <c r="H349" s="261"/>
    </row>
    <row r="350" spans="4:8">
      <c r="D350" s="261"/>
      <c r="F350" s="261"/>
      <c r="G350" s="261"/>
      <c r="H350" s="261"/>
    </row>
    <row r="351" spans="4:8">
      <c r="D351" s="261"/>
      <c r="F351" s="261"/>
      <c r="G351" s="261"/>
      <c r="H351" s="261"/>
    </row>
    <row r="352" spans="4:8">
      <c r="D352" s="261"/>
      <c r="F352" s="261"/>
      <c r="G352" s="261"/>
      <c r="H352" s="261"/>
    </row>
    <row r="353" spans="4:8">
      <c r="D353" s="261"/>
      <c r="F353" s="261"/>
      <c r="G353" s="261"/>
      <c r="H353" s="261"/>
    </row>
    <row r="354" spans="4:8">
      <c r="D354" s="261"/>
      <c r="F354" s="261"/>
      <c r="G354" s="261"/>
      <c r="H354" s="261"/>
    </row>
    <row r="355" spans="4:8">
      <c r="D355" s="261"/>
      <c r="F355" s="261"/>
      <c r="G355" s="261"/>
      <c r="H355" s="261"/>
    </row>
    <row r="356" spans="4:8">
      <c r="D356" s="261"/>
      <c r="F356" s="261"/>
      <c r="G356" s="261"/>
      <c r="H356" s="261"/>
    </row>
    <row r="357" spans="4:8">
      <c r="D357" s="261"/>
      <c r="F357" s="261"/>
      <c r="G357" s="261"/>
      <c r="H357" s="261"/>
    </row>
    <row r="358" spans="4:8">
      <c r="D358" s="261"/>
      <c r="F358" s="261"/>
      <c r="G358" s="261"/>
      <c r="H358" s="261"/>
    </row>
    <row r="359" spans="4:8">
      <c r="D359" s="261"/>
      <c r="F359" s="261"/>
      <c r="G359" s="261"/>
      <c r="H359" s="261"/>
    </row>
    <row r="360" spans="4:8">
      <c r="D360" s="261"/>
      <c r="F360" s="261"/>
      <c r="G360" s="261"/>
      <c r="H360" s="261"/>
    </row>
    <row r="361" spans="4:8">
      <c r="D361" s="261"/>
      <c r="F361" s="261"/>
      <c r="G361" s="261"/>
      <c r="H361" s="261"/>
    </row>
    <row r="362" spans="4:8">
      <c r="D362" s="261"/>
      <c r="F362" s="261"/>
      <c r="G362" s="261"/>
      <c r="H362" s="261"/>
    </row>
    <row r="363" spans="4:8">
      <c r="D363" s="261"/>
      <c r="F363" s="261"/>
      <c r="G363" s="261"/>
      <c r="H363" s="261"/>
    </row>
    <row r="364" spans="4:8">
      <c r="D364" s="261"/>
      <c r="F364" s="261"/>
      <c r="G364" s="261"/>
      <c r="H364" s="261"/>
    </row>
    <row r="365" spans="4:8">
      <c r="D365" s="261"/>
      <c r="F365" s="261"/>
      <c r="G365" s="261"/>
      <c r="H365" s="261"/>
    </row>
    <row r="366" spans="4:8">
      <c r="D366" s="261"/>
      <c r="F366" s="261"/>
      <c r="G366" s="261"/>
      <c r="H366" s="261"/>
    </row>
    <row r="367" spans="4:8">
      <c r="D367" s="261"/>
      <c r="F367" s="261"/>
      <c r="G367" s="261"/>
      <c r="H367" s="261"/>
    </row>
    <row r="368" spans="4:8">
      <c r="D368" s="261"/>
      <c r="F368" s="261"/>
      <c r="G368" s="261"/>
      <c r="H368" s="261"/>
    </row>
    <row r="369" spans="4:8">
      <c r="D369" s="261"/>
      <c r="F369" s="261"/>
      <c r="G369" s="261"/>
      <c r="H369" s="261"/>
    </row>
    <row r="370" spans="4:8">
      <c r="D370" s="261"/>
      <c r="F370" s="261"/>
      <c r="G370" s="261"/>
      <c r="H370" s="261"/>
    </row>
    <row r="371" spans="4:8">
      <c r="D371" s="261"/>
      <c r="F371" s="261"/>
      <c r="G371" s="261"/>
      <c r="H371" s="261"/>
    </row>
    <row r="372" spans="4:8">
      <c r="D372" s="261"/>
      <c r="F372" s="261"/>
      <c r="G372" s="261"/>
      <c r="H372" s="261"/>
    </row>
    <row r="373" spans="4:8">
      <c r="D373" s="261"/>
      <c r="F373" s="261"/>
      <c r="G373" s="261"/>
      <c r="H373" s="261"/>
    </row>
    <row r="374" spans="4:8">
      <c r="D374" s="261"/>
      <c r="F374" s="261"/>
      <c r="G374" s="261"/>
      <c r="H374" s="261"/>
    </row>
    <row r="375" spans="4:8">
      <c r="D375" s="261"/>
      <c r="F375" s="261"/>
      <c r="G375" s="261"/>
      <c r="H375" s="261"/>
    </row>
    <row r="376" spans="4:8">
      <c r="D376" s="261"/>
      <c r="F376" s="261"/>
      <c r="G376" s="261"/>
      <c r="H376" s="261"/>
    </row>
    <row r="377" spans="4:8">
      <c r="D377" s="261"/>
      <c r="F377" s="261"/>
      <c r="G377" s="261"/>
      <c r="H377" s="261"/>
    </row>
    <row r="378" spans="4:8">
      <c r="D378" s="261"/>
      <c r="F378" s="261"/>
      <c r="G378" s="261"/>
      <c r="H378" s="261"/>
    </row>
    <row r="379" spans="4:8">
      <c r="D379" s="261"/>
      <c r="F379" s="261"/>
      <c r="G379" s="261"/>
      <c r="H379" s="261"/>
    </row>
    <row r="380" spans="4:8">
      <c r="D380" s="261"/>
      <c r="F380" s="261"/>
      <c r="G380" s="261"/>
      <c r="H380" s="261"/>
    </row>
    <row r="381" spans="4:8">
      <c r="D381" s="261"/>
      <c r="F381" s="261"/>
      <c r="G381" s="261"/>
      <c r="H381" s="261"/>
    </row>
    <row r="382" spans="4:8">
      <c r="D382" s="261"/>
      <c r="F382" s="261"/>
      <c r="G382" s="261"/>
      <c r="H382" s="261"/>
    </row>
    <row r="383" spans="4:8">
      <c r="D383" s="261"/>
      <c r="F383" s="261"/>
      <c r="G383" s="261"/>
      <c r="H383" s="261"/>
    </row>
    <row r="384" spans="4:8">
      <c r="D384" s="261"/>
      <c r="F384" s="261"/>
      <c r="G384" s="261"/>
      <c r="H384" s="261"/>
    </row>
    <row r="385" spans="4:8">
      <c r="D385" s="261"/>
      <c r="F385" s="261"/>
      <c r="G385" s="261"/>
      <c r="H385" s="261"/>
    </row>
    <row r="386" spans="4:8">
      <c r="D386" s="261"/>
      <c r="F386" s="261"/>
      <c r="G386" s="261"/>
      <c r="H386" s="261"/>
    </row>
    <row r="387" spans="4:8">
      <c r="D387" s="261"/>
      <c r="F387" s="261"/>
      <c r="G387" s="261"/>
      <c r="H387" s="261"/>
    </row>
    <row r="388" spans="4:8">
      <c r="D388" s="261"/>
      <c r="F388" s="261"/>
      <c r="G388" s="261"/>
      <c r="H388" s="261"/>
    </row>
    <row r="389" spans="4:8">
      <c r="D389" s="261"/>
      <c r="F389" s="261"/>
      <c r="G389" s="261"/>
      <c r="H389" s="261"/>
    </row>
    <row r="390" spans="4:8">
      <c r="D390" s="261"/>
      <c r="F390" s="261"/>
      <c r="G390" s="261"/>
      <c r="H390" s="261"/>
    </row>
    <row r="391" spans="4:8">
      <c r="D391" s="261"/>
      <c r="F391" s="261"/>
      <c r="G391" s="261"/>
      <c r="H391" s="261"/>
    </row>
    <row r="392" spans="4:8">
      <c r="D392" s="261"/>
      <c r="F392" s="261"/>
      <c r="G392" s="261"/>
      <c r="H392" s="261"/>
    </row>
    <row r="393" spans="4:8">
      <c r="D393" s="261"/>
      <c r="F393" s="261"/>
      <c r="G393" s="261"/>
      <c r="H393" s="261"/>
    </row>
    <row r="394" spans="4:8">
      <c r="D394" s="261"/>
      <c r="F394" s="261"/>
      <c r="G394" s="261"/>
      <c r="H394" s="261"/>
    </row>
    <row r="395" spans="4:8">
      <c r="D395" s="261"/>
      <c r="F395" s="261"/>
      <c r="G395" s="261"/>
      <c r="H395" s="261"/>
    </row>
    <row r="396" spans="4:8">
      <c r="D396" s="261"/>
      <c r="F396" s="261"/>
      <c r="G396" s="261"/>
      <c r="H396" s="261"/>
    </row>
    <row r="397" spans="4:8">
      <c r="D397" s="261"/>
      <c r="F397" s="261"/>
      <c r="G397" s="261"/>
      <c r="H397" s="261"/>
    </row>
    <row r="398" spans="4:8">
      <c r="D398" s="261"/>
      <c r="F398" s="261"/>
      <c r="G398" s="261"/>
      <c r="H398" s="261"/>
    </row>
    <row r="399" spans="4:8">
      <c r="D399" s="261"/>
      <c r="F399" s="261"/>
      <c r="G399" s="261"/>
      <c r="H399" s="261"/>
    </row>
    <row r="400" spans="4:8">
      <c r="D400" s="261"/>
      <c r="F400" s="261"/>
      <c r="G400" s="261"/>
      <c r="H400" s="261"/>
    </row>
    <row r="401" spans="4:8">
      <c r="D401" s="261"/>
      <c r="F401" s="261"/>
      <c r="G401" s="261"/>
      <c r="H401" s="261"/>
    </row>
    <row r="402" spans="4:8">
      <c r="D402" s="261"/>
      <c r="F402" s="261"/>
      <c r="G402" s="261"/>
      <c r="H402" s="261"/>
    </row>
    <row r="403" spans="4:8">
      <c r="D403" s="261"/>
      <c r="F403" s="261"/>
      <c r="G403" s="261"/>
      <c r="H403" s="261"/>
    </row>
    <row r="404" spans="4:8">
      <c r="D404" s="261"/>
      <c r="F404" s="261"/>
      <c r="G404" s="261"/>
      <c r="H404" s="261"/>
    </row>
    <row r="405" spans="4:8">
      <c r="D405" s="261"/>
      <c r="F405" s="261"/>
      <c r="G405" s="261"/>
      <c r="H405" s="261"/>
    </row>
    <row r="406" spans="4:8">
      <c r="D406" s="261"/>
      <c r="F406" s="261"/>
      <c r="G406" s="261"/>
      <c r="H406" s="261"/>
    </row>
    <row r="407" spans="4:8">
      <c r="D407" s="261"/>
      <c r="F407" s="261"/>
      <c r="G407" s="261"/>
      <c r="H407" s="261"/>
    </row>
    <row r="408" spans="4:8">
      <c r="D408" s="261"/>
      <c r="F408" s="261"/>
      <c r="G408" s="261"/>
      <c r="H408" s="261"/>
    </row>
    <row r="409" spans="4:8">
      <c r="D409" s="261"/>
      <c r="F409" s="261"/>
      <c r="G409" s="261"/>
      <c r="H409" s="261"/>
    </row>
    <row r="410" spans="4:8">
      <c r="D410" s="261"/>
      <c r="F410" s="261"/>
      <c r="G410" s="261"/>
      <c r="H410" s="261"/>
    </row>
    <row r="411" spans="4:8">
      <c r="D411" s="261"/>
      <c r="F411" s="261"/>
      <c r="G411" s="261"/>
      <c r="H411" s="261"/>
    </row>
    <row r="412" spans="4:8">
      <c r="D412" s="261"/>
      <c r="F412" s="261"/>
      <c r="G412" s="261"/>
      <c r="H412" s="261"/>
    </row>
    <row r="413" spans="4:8">
      <c r="D413" s="261"/>
      <c r="F413" s="261"/>
      <c r="G413" s="261"/>
      <c r="H413" s="261"/>
    </row>
    <row r="414" spans="4:8">
      <c r="D414" s="261"/>
      <c r="F414" s="261"/>
      <c r="G414" s="261"/>
      <c r="H414" s="261"/>
    </row>
    <row r="415" spans="4:8">
      <c r="D415" s="261"/>
      <c r="F415" s="261"/>
      <c r="G415" s="261"/>
      <c r="H415" s="261"/>
    </row>
    <row r="416" spans="4:8">
      <c r="D416" s="261"/>
      <c r="F416" s="261"/>
      <c r="G416" s="261"/>
      <c r="H416" s="261"/>
    </row>
    <row r="417" spans="4:8">
      <c r="D417" s="261"/>
      <c r="F417" s="261"/>
      <c r="G417" s="261"/>
      <c r="H417" s="261"/>
    </row>
    <row r="418" spans="4:8">
      <c r="D418" s="261"/>
      <c r="F418" s="261"/>
      <c r="G418" s="261"/>
      <c r="H418" s="261"/>
    </row>
    <row r="419" spans="4:8">
      <c r="D419" s="261"/>
      <c r="F419" s="261"/>
      <c r="G419" s="261"/>
      <c r="H419" s="261"/>
    </row>
    <row r="420" spans="4:8">
      <c r="D420" s="261"/>
      <c r="F420" s="261"/>
      <c r="G420" s="261"/>
      <c r="H420" s="261"/>
    </row>
    <row r="421" spans="4:8">
      <c r="D421" s="261"/>
      <c r="F421" s="261"/>
      <c r="G421" s="261"/>
      <c r="H421" s="261"/>
    </row>
    <row r="422" spans="4:8">
      <c r="D422" s="261"/>
      <c r="F422" s="261"/>
      <c r="G422" s="261"/>
      <c r="H422" s="261"/>
    </row>
    <row r="423" spans="4:8">
      <c r="D423" s="261"/>
      <c r="F423" s="261"/>
      <c r="G423" s="261"/>
      <c r="H423" s="261"/>
    </row>
    <row r="424" spans="4:8">
      <c r="D424" s="261"/>
      <c r="F424" s="261"/>
      <c r="G424" s="261"/>
      <c r="H424" s="261"/>
    </row>
    <row r="425" spans="4:8">
      <c r="D425" s="261"/>
      <c r="F425" s="261"/>
      <c r="G425" s="261"/>
      <c r="H425" s="261"/>
    </row>
    <row r="426" spans="4:8">
      <c r="D426" s="261"/>
      <c r="F426" s="261"/>
      <c r="G426" s="261"/>
      <c r="H426" s="261"/>
    </row>
    <row r="427" spans="4:8">
      <c r="D427" s="261"/>
      <c r="F427" s="261"/>
      <c r="G427" s="261"/>
      <c r="H427" s="261"/>
    </row>
    <row r="428" spans="4:8">
      <c r="D428" s="261"/>
      <c r="F428" s="261"/>
      <c r="G428" s="261"/>
      <c r="H428" s="261"/>
    </row>
    <row r="429" spans="4:8">
      <c r="D429" s="261"/>
      <c r="F429" s="261"/>
      <c r="G429" s="261"/>
      <c r="H429" s="261"/>
    </row>
    <row r="430" spans="4:8">
      <c r="D430" s="261"/>
      <c r="F430" s="261"/>
      <c r="G430" s="261"/>
      <c r="H430" s="261"/>
    </row>
    <row r="431" spans="4:8">
      <c r="D431" s="261"/>
      <c r="F431" s="261"/>
      <c r="G431" s="261"/>
      <c r="H431" s="261"/>
    </row>
    <row r="432" spans="4:8">
      <c r="D432" s="261"/>
      <c r="F432" s="261"/>
      <c r="G432" s="261"/>
      <c r="H432" s="261"/>
    </row>
    <row r="433" spans="4:8">
      <c r="D433" s="261"/>
      <c r="F433" s="261"/>
      <c r="G433" s="261"/>
      <c r="H433" s="261"/>
    </row>
    <row r="434" spans="4:8">
      <c r="D434" s="261"/>
      <c r="F434" s="261"/>
      <c r="G434" s="261"/>
      <c r="H434" s="261"/>
    </row>
    <row r="435" spans="4:8">
      <c r="D435" s="261"/>
      <c r="F435" s="261"/>
      <c r="G435" s="261"/>
      <c r="H435" s="261"/>
    </row>
    <row r="436" spans="4:8">
      <c r="D436" s="261"/>
      <c r="F436" s="261"/>
      <c r="G436" s="261"/>
      <c r="H436" s="261"/>
    </row>
    <row r="437" spans="4:8">
      <c r="D437" s="261"/>
      <c r="F437" s="261"/>
      <c r="G437" s="261"/>
      <c r="H437" s="261"/>
    </row>
    <row r="438" spans="4:8">
      <c r="D438" s="261"/>
      <c r="F438" s="261"/>
      <c r="G438" s="261"/>
      <c r="H438" s="261"/>
    </row>
    <row r="439" spans="4:8">
      <c r="D439" s="261"/>
      <c r="F439" s="261"/>
      <c r="G439" s="261"/>
      <c r="H439" s="261"/>
    </row>
    <row r="440" spans="4:8">
      <c r="D440" s="261"/>
      <c r="F440" s="261"/>
      <c r="G440" s="261"/>
      <c r="H440" s="261"/>
    </row>
    <row r="441" spans="4:8">
      <c r="D441" s="261"/>
      <c r="F441" s="261"/>
      <c r="G441" s="261"/>
      <c r="H441" s="261"/>
    </row>
    <row r="442" spans="4:8">
      <c r="D442" s="261"/>
      <c r="F442" s="261"/>
      <c r="G442" s="261"/>
      <c r="H442" s="261"/>
    </row>
    <row r="443" spans="4:8">
      <c r="D443" s="261"/>
      <c r="F443" s="261"/>
      <c r="G443" s="261"/>
      <c r="H443" s="261"/>
    </row>
    <row r="444" spans="4:8">
      <c r="D444" s="261"/>
      <c r="F444" s="261"/>
      <c r="G444" s="261"/>
      <c r="H444" s="261"/>
    </row>
    <row r="445" spans="4:8">
      <c r="D445" s="261"/>
      <c r="F445" s="261"/>
      <c r="G445" s="261"/>
      <c r="H445" s="261"/>
    </row>
    <row r="446" spans="4:8">
      <c r="D446" s="261"/>
      <c r="F446" s="261"/>
      <c r="G446" s="261"/>
      <c r="H446" s="261"/>
    </row>
    <row r="447" spans="4:8">
      <c r="D447" s="261"/>
      <c r="F447" s="261"/>
      <c r="G447" s="261"/>
      <c r="H447" s="261"/>
    </row>
    <row r="448" spans="4:8">
      <c r="D448" s="261"/>
      <c r="F448" s="261"/>
      <c r="G448" s="261"/>
      <c r="H448" s="261"/>
    </row>
    <row r="449" spans="4:8">
      <c r="D449" s="261"/>
      <c r="F449" s="261"/>
      <c r="G449" s="261"/>
      <c r="H449" s="261"/>
    </row>
    <row r="450" spans="4:8">
      <c r="D450" s="261"/>
      <c r="F450" s="261"/>
      <c r="G450" s="261"/>
      <c r="H450" s="261"/>
    </row>
    <row r="451" spans="4:8">
      <c r="D451" s="261"/>
      <c r="F451" s="261"/>
      <c r="G451" s="261"/>
      <c r="H451" s="261"/>
    </row>
    <row r="452" spans="4:8">
      <c r="D452" s="261"/>
      <c r="F452" s="261"/>
      <c r="G452" s="261"/>
      <c r="H452" s="261"/>
    </row>
    <row r="453" spans="4:8">
      <c r="D453" s="261"/>
      <c r="F453" s="261"/>
      <c r="G453" s="261"/>
      <c r="H453" s="261"/>
    </row>
    <row r="454" spans="4:8">
      <c r="D454" s="261"/>
      <c r="F454" s="261"/>
      <c r="G454" s="261"/>
      <c r="H454" s="261"/>
    </row>
    <row r="455" spans="4:8">
      <c r="D455" s="261"/>
      <c r="F455" s="261"/>
      <c r="G455" s="261"/>
      <c r="H455" s="261"/>
    </row>
    <row r="456" spans="4:8">
      <c r="D456" s="261"/>
      <c r="F456" s="261"/>
      <c r="G456" s="261"/>
      <c r="H456" s="261"/>
    </row>
    <row r="457" spans="4:8">
      <c r="D457" s="261"/>
      <c r="F457" s="261"/>
      <c r="G457" s="261"/>
      <c r="H457" s="261"/>
    </row>
    <row r="458" spans="4:8">
      <c r="D458" s="261"/>
      <c r="F458" s="261"/>
      <c r="G458" s="261"/>
      <c r="H458" s="261"/>
    </row>
    <row r="459" spans="4:8">
      <c r="D459" s="261"/>
      <c r="F459" s="261"/>
      <c r="G459" s="261"/>
      <c r="H459" s="261"/>
    </row>
    <row r="460" spans="4:8">
      <c r="D460" s="261"/>
      <c r="F460" s="261"/>
      <c r="G460" s="261"/>
      <c r="H460" s="261"/>
    </row>
    <row r="461" spans="4:8">
      <c r="D461" s="261"/>
      <c r="F461" s="261"/>
      <c r="G461" s="261"/>
      <c r="H461" s="261"/>
    </row>
    <row r="462" spans="4:8">
      <c r="D462" s="261"/>
      <c r="F462" s="261"/>
      <c r="G462" s="261"/>
      <c r="H462" s="261"/>
    </row>
    <row r="463" spans="4:8">
      <c r="D463" s="261"/>
      <c r="F463" s="261"/>
      <c r="G463" s="261"/>
      <c r="H463" s="261"/>
    </row>
    <row r="464" spans="4:8">
      <c r="D464" s="261"/>
      <c r="F464" s="261"/>
      <c r="G464" s="261"/>
      <c r="H464" s="261"/>
    </row>
    <row r="465" spans="4:8">
      <c r="D465" s="261"/>
      <c r="F465" s="261"/>
      <c r="G465" s="261"/>
      <c r="H465" s="261"/>
    </row>
    <row r="466" spans="4:8">
      <c r="D466" s="261"/>
      <c r="F466" s="261"/>
      <c r="G466" s="261"/>
      <c r="H466" s="261"/>
    </row>
    <row r="467" spans="4:8">
      <c r="D467" s="261"/>
      <c r="F467" s="261"/>
      <c r="G467" s="261"/>
      <c r="H467" s="261"/>
    </row>
    <row r="468" spans="4:8">
      <c r="D468" s="261"/>
      <c r="F468" s="261"/>
      <c r="G468" s="261"/>
      <c r="H468" s="261"/>
    </row>
    <row r="469" spans="4:8">
      <c r="D469" s="261"/>
      <c r="F469" s="261"/>
      <c r="G469" s="261"/>
      <c r="H469" s="261"/>
    </row>
    <row r="470" spans="4:8">
      <c r="D470" s="261"/>
      <c r="F470" s="261"/>
      <c r="G470" s="261"/>
      <c r="H470" s="261"/>
    </row>
    <row r="471" spans="4:8">
      <c r="D471" s="261"/>
      <c r="F471" s="261"/>
      <c r="G471" s="261"/>
      <c r="H471" s="261"/>
    </row>
    <row r="472" spans="4:8">
      <c r="D472" s="261"/>
      <c r="F472" s="261"/>
      <c r="G472" s="261"/>
      <c r="H472" s="261"/>
    </row>
    <row r="473" spans="4:8">
      <c r="D473" s="261"/>
      <c r="F473" s="261"/>
      <c r="G473" s="261"/>
      <c r="H473" s="261"/>
    </row>
    <row r="474" spans="4:8">
      <c r="D474" s="261"/>
      <c r="F474" s="261"/>
      <c r="G474" s="261"/>
      <c r="H474" s="261"/>
    </row>
    <row r="475" spans="4:8">
      <c r="D475" s="261"/>
      <c r="F475" s="261"/>
      <c r="G475" s="261"/>
      <c r="H475" s="261"/>
    </row>
    <row r="476" spans="4:8">
      <c r="D476" s="261"/>
      <c r="F476" s="261"/>
      <c r="G476" s="261"/>
      <c r="H476" s="261"/>
    </row>
    <row r="477" spans="4:8">
      <c r="D477" s="261"/>
      <c r="F477" s="261"/>
      <c r="G477" s="261"/>
      <c r="H477" s="261"/>
    </row>
    <row r="478" spans="4:8">
      <c r="D478" s="261"/>
      <c r="F478" s="261"/>
      <c r="G478" s="261"/>
      <c r="H478" s="261"/>
    </row>
    <row r="479" spans="4:8">
      <c r="D479" s="261"/>
      <c r="F479" s="261"/>
      <c r="G479" s="261"/>
      <c r="H479" s="261"/>
    </row>
    <row r="480" spans="4:8">
      <c r="D480" s="261"/>
      <c r="F480" s="261"/>
      <c r="G480" s="261"/>
      <c r="H480" s="261"/>
    </row>
    <row r="481" spans="4:8">
      <c r="D481" s="261"/>
      <c r="F481" s="261"/>
      <c r="G481" s="261"/>
      <c r="H481" s="261"/>
    </row>
    <row r="482" spans="4:8">
      <c r="D482" s="261"/>
      <c r="F482" s="261"/>
      <c r="G482" s="261"/>
      <c r="H482" s="261"/>
    </row>
    <row r="483" spans="4:8">
      <c r="D483" s="261"/>
      <c r="F483" s="261"/>
      <c r="G483" s="261"/>
      <c r="H483" s="261"/>
    </row>
    <row r="484" spans="4:8">
      <c r="D484" s="261"/>
      <c r="F484" s="261"/>
      <c r="G484" s="261"/>
      <c r="H484" s="261"/>
    </row>
    <row r="485" spans="4:8">
      <c r="D485" s="261"/>
      <c r="F485" s="261"/>
      <c r="G485" s="261"/>
      <c r="H485" s="261"/>
    </row>
    <row r="486" spans="4:8">
      <c r="D486" s="261"/>
      <c r="F486" s="261"/>
      <c r="G486" s="261"/>
      <c r="H486" s="261"/>
    </row>
    <row r="487" spans="4:8">
      <c r="D487" s="261"/>
      <c r="F487" s="261"/>
      <c r="G487" s="261"/>
      <c r="H487" s="261"/>
    </row>
    <row r="488" spans="4:8">
      <c r="D488" s="261"/>
      <c r="F488" s="261"/>
      <c r="G488" s="261"/>
      <c r="H488" s="261"/>
    </row>
    <row r="489" spans="4:8">
      <c r="D489" s="261"/>
      <c r="F489" s="261"/>
      <c r="G489" s="261"/>
      <c r="H489" s="261"/>
    </row>
    <row r="490" spans="4:8">
      <c r="D490" s="261"/>
      <c r="F490" s="261"/>
      <c r="G490" s="261"/>
      <c r="H490" s="261"/>
    </row>
    <row r="491" spans="4:8">
      <c r="D491" s="261"/>
      <c r="F491" s="261"/>
      <c r="G491" s="261"/>
      <c r="H491" s="261"/>
    </row>
    <row r="492" spans="4:8">
      <c r="D492" s="261"/>
      <c r="F492" s="261"/>
      <c r="G492" s="261"/>
      <c r="H492" s="261"/>
    </row>
    <row r="493" spans="4:8">
      <c r="D493" s="261"/>
      <c r="F493" s="261"/>
      <c r="G493" s="261"/>
      <c r="H493" s="261"/>
    </row>
    <row r="494" spans="4:8">
      <c r="D494" s="261"/>
      <c r="F494" s="261"/>
      <c r="G494" s="261"/>
      <c r="H494" s="261"/>
    </row>
    <row r="495" spans="4:8">
      <c r="D495" s="261"/>
      <c r="F495" s="261"/>
      <c r="G495" s="261"/>
      <c r="H495" s="261"/>
    </row>
    <row r="496" spans="4:8">
      <c r="D496" s="261"/>
      <c r="F496" s="261"/>
      <c r="G496" s="261"/>
      <c r="H496" s="261"/>
    </row>
    <row r="497" spans="4:8">
      <c r="D497" s="261"/>
      <c r="F497" s="261"/>
      <c r="G497" s="261"/>
      <c r="H497" s="261"/>
    </row>
    <row r="498" spans="4:8">
      <c r="D498" s="261"/>
      <c r="F498" s="261"/>
      <c r="G498" s="261"/>
      <c r="H498" s="261"/>
    </row>
    <row r="499" spans="4:8">
      <c r="D499" s="261"/>
      <c r="F499" s="261"/>
      <c r="G499" s="261"/>
      <c r="H499" s="261"/>
    </row>
    <row r="500" spans="4:8">
      <c r="D500" s="261"/>
      <c r="F500" s="261"/>
      <c r="G500" s="261"/>
      <c r="H500" s="261"/>
    </row>
    <row r="501" spans="4:8">
      <c r="D501" s="261"/>
      <c r="F501" s="261"/>
      <c r="G501" s="261"/>
      <c r="H501" s="261"/>
    </row>
    <row r="502" spans="4:8">
      <c r="D502" s="261"/>
      <c r="F502" s="261"/>
      <c r="G502" s="261"/>
      <c r="H502" s="261"/>
    </row>
    <row r="503" spans="4:8">
      <c r="D503" s="261"/>
      <c r="F503" s="261"/>
      <c r="G503" s="261"/>
      <c r="H503" s="261"/>
    </row>
    <row r="504" spans="4:8">
      <c r="D504" s="261"/>
      <c r="F504" s="261"/>
      <c r="G504" s="261"/>
      <c r="H504" s="261"/>
    </row>
    <row r="505" spans="4:8">
      <c r="D505" s="261"/>
      <c r="F505" s="261"/>
      <c r="G505" s="261"/>
      <c r="H505" s="261"/>
    </row>
    <row r="506" spans="4:8">
      <c r="D506" s="261"/>
      <c r="F506" s="261"/>
      <c r="G506" s="261"/>
      <c r="H506" s="261"/>
    </row>
    <row r="507" spans="4:8">
      <c r="D507" s="261"/>
      <c r="F507" s="261"/>
      <c r="G507" s="261"/>
      <c r="H507" s="261"/>
    </row>
    <row r="508" spans="4:8">
      <c r="D508" s="261"/>
      <c r="F508" s="261"/>
      <c r="G508" s="261"/>
      <c r="H508" s="261"/>
    </row>
    <row r="509" spans="4:8">
      <c r="D509" s="261"/>
      <c r="F509" s="261"/>
      <c r="G509" s="261"/>
      <c r="H509" s="261"/>
    </row>
    <row r="510" spans="4:8">
      <c r="D510" s="261"/>
      <c r="F510" s="261"/>
      <c r="G510" s="261"/>
      <c r="H510" s="261"/>
    </row>
    <row r="511" spans="4:8">
      <c r="D511" s="261"/>
      <c r="F511" s="261"/>
      <c r="G511" s="261"/>
      <c r="H511" s="261"/>
    </row>
    <row r="512" spans="4:8">
      <c r="D512" s="261"/>
      <c r="F512" s="261"/>
      <c r="G512" s="261"/>
      <c r="H512" s="261"/>
    </row>
    <row r="513" spans="4:8">
      <c r="D513" s="261"/>
      <c r="F513" s="261"/>
      <c r="G513" s="261"/>
      <c r="H513" s="261"/>
    </row>
    <row r="514" spans="4:8">
      <c r="D514" s="261"/>
      <c r="F514" s="261"/>
      <c r="G514" s="261"/>
      <c r="H514" s="261"/>
    </row>
    <row r="515" spans="4:8">
      <c r="D515" s="261"/>
      <c r="F515" s="261"/>
      <c r="G515" s="261"/>
      <c r="H515" s="261"/>
    </row>
    <row r="516" spans="4:8">
      <c r="D516" s="261"/>
      <c r="F516" s="261"/>
      <c r="G516" s="261"/>
      <c r="H516" s="261"/>
    </row>
    <row r="517" spans="4:8">
      <c r="D517" s="261"/>
      <c r="F517" s="261"/>
      <c r="G517" s="261"/>
      <c r="H517" s="261"/>
    </row>
    <row r="518" spans="4:8">
      <c r="D518" s="261"/>
      <c r="F518" s="261"/>
      <c r="G518" s="261"/>
      <c r="H518" s="261"/>
    </row>
    <row r="519" spans="4:8">
      <c r="D519" s="261"/>
      <c r="F519" s="261"/>
      <c r="G519" s="261"/>
      <c r="H519" s="261"/>
    </row>
    <row r="520" spans="4:8">
      <c r="D520" s="261"/>
      <c r="F520" s="261"/>
      <c r="G520" s="261"/>
      <c r="H520" s="261"/>
    </row>
    <row r="521" spans="4:8">
      <c r="D521" s="261"/>
      <c r="F521" s="261"/>
      <c r="G521" s="261"/>
      <c r="H521" s="261"/>
    </row>
    <row r="522" spans="4:8">
      <c r="D522" s="261"/>
      <c r="F522" s="261"/>
      <c r="G522" s="261"/>
      <c r="H522" s="261"/>
    </row>
    <row r="523" spans="4:8">
      <c r="D523" s="261"/>
      <c r="F523" s="261"/>
      <c r="G523" s="261"/>
      <c r="H523" s="261"/>
    </row>
    <row r="524" spans="4:8">
      <c r="D524" s="261"/>
      <c r="F524" s="261"/>
      <c r="G524" s="261"/>
      <c r="H524" s="261"/>
    </row>
    <row r="525" spans="4:8">
      <c r="D525" s="261"/>
      <c r="F525" s="261"/>
      <c r="G525" s="261"/>
      <c r="H525" s="261"/>
    </row>
    <row r="526" spans="4:8">
      <c r="D526" s="261"/>
      <c r="F526" s="261"/>
      <c r="G526" s="261"/>
      <c r="H526" s="261"/>
    </row>
    <row r="527" spans="4:8">
      <c r="D527" s="261"/>
      <c r="F527" s="261"/>
      <c r="G527" s="261"/>
      <c r="H527" s="261"/>
    </row>
    <row r="528" spans="4:8">
      <c r="D528" s="261"/>
      <c r="F528" s="261"/>
      <c r="G528" s="261"/>
      <c r="H528" s="261"/>
    </row>
    <row r="529" spans="4:8">
      <c r="D529" s="261"/>
      <c r="F529" s="261"/>
      <c r="G529" s="261"/>
      <c r="H529" s="261"/>
    </row>
    <row r="530" spans="4:8">
      <c r="D530" s="261"/>
      <c r="F530" s="261"/>
      <c r="G530" s="261"/>
      <c r="H530" s="261"/>
    </row>
    <row r="531" spans="4:8">
      <c r="D531" s="261"/>
      <c r="F531" s="261"/>
      <c r="G531" s="261"/>
      <c r="H531" s="261"/>
    </row>
    <row r="532" spans="4:8">
      <c r="D532" s="261"/>
      <c r="F532" s="261"/>
      <c r="G532" s="261"/>
      <c r="H532" s="261"/>
    </row>
    <row r="533" spans="4:8">
      <c r="D533" s="261"/>
      <c r="F533" s="261"/>
      <c r="G533" s="261"/>
      <c r="H533" s="261"/>
    </row>
    <row r="534" spans="4:8">
      <c r="D534" s="261"/>
      <c r="F534" s="261"/>
      <c r="G534" s="261"/>
      <c r="H534" s="261"/>
    </row>
    <row r="535" spans="4:8">
      <c r="D535" s="261"/>
      <c r="F535" s="261"/>
      <c r="G535" s="261"/>
      <c r="H535" s="261"/>
    </row>
    <row r="536" spans="4:8">
      <c r="D536" s="261"/>
      <c r="F536" s="261"/>
      <c r="G536" s="261"/>
      <c r="H536" s="261"/>
    </row>
    <row r="537" spans="4:8">
      <c r="D537" s="261"/>
      <c r="F537" s="261"/>
      <c r="G537" s="261"/>
      <c r="H537" s="261"/>
    </row>
    <row r="538" spans="4:8">
      <c r="D538" s="261"/>
      <c r="F538" s="261"/>
      <c r="G538" s="261"/>
      <c r="H538" s="261"/>
    </row>
    <row r="539" spans="4:8">
      <c r="D539" s="261"/>
      <c r="F539" s="261"/>
      <c r="G539" s="261"/>
      <c r="H539" s="261"/>
    </row>
    <row r="540" spans="4:8">
      <c r="D540" s="261"/>
      <c r="F540" s="261"/>
      <c r="G540" s="261"/>
      <c r="H540" s="261"/>
    </row>
    <row r="541" spans="4:8">
      <c r="D541" s="261"/>
      <c r="F541" s="261"/>
      <c r="G541" s="261"/>
      <c r="H541" s="261"/>
    </row>
    <row r="542" spans="4:8">
      <c r="D542" s="261"/>
      <c r="F542" s="261"/>
      <c r="G542" s="261"/>
      <c r="H542" s="261"/>
    </row>
    <row r="543" spans="4:8">
      <c r="D543" s="261"/>
      <c r="F543" s="261"/>
      <c r="G543" s="261"/>
      <c r="H543" s="261"/>
    </row>
    <row r="544" spans="4:8">
      <c r="D544" s="261"/>
      <c r="F544" s="261"/>
      <c r="G544" s="261"/>
      <c r="H544" s="261"/>
    </row>
    <row r="545" spans="4:8">
      <c r="D545" s="261"/>
      <c r="F545" s="261"/>
      <c r="G545" s="261"/>
      <c r="H545" s="261"/>
    </row>
    <row r="546" spans="4:8">
      <c r="D546" s="261"/>
      <c r="F546" s="261"/>
      <c r="G546" s="261"/>
      <c r="H546" s="261"/>
    </row>
    <row r="547" spans="4:8">
      <c r="D547" s="261"/>
      <c r="F547" s="261"/>
      <c r="G547" s="261"/>
      <c r="H547" s="261"/>
    </row>
    <row r="548" spans="4:8">
      <c r="D548" s="261"/>
      <c r="F548" s="261"/>
      <c r="G548" s="261"/>
      <c r="H548" s="261"/>
    </row>
    <row r="549" spans="4:8">
      <c r="D549" s="261"/>
      <c r="F549" s="261"/>
      <c r="G549" s="261"/>
      <c r="H549" s="261"/>
    </row>
    <row r="550" spans="4:8">
      <c r="D550" s="261"/>
      <c r="F550" s="261"/>
      <c r="G550" s="261"/>
      <c r="H550" s="261"/>
    </row>
    <row r="551" spans="4:8">
      <c r="D551" s="261"/>
      <c r="F551" s="261"/>
      <c r="G551" s="261"/>
      <c r="H551" s="261"/>
    </row>
    <row r="552" spans="4:8">
      <c r="D552" s="261"/>
      <c r="F552" s="261"/>
      <c r="G552" s="261"/>
      <c r="H552" s="261"/>
    </row>
    <row r="553" spans="4:8">
      <c r="D553" s="261"/>
      <c r="F553" s="261"/>
      <c r="G553" s="261"/>
      <c r="H553" s="261"/>
    </row>
    <row r="554" spans="4:8">
      <c r="D554" s="261"/>
      <c r="F554" s="261"/>
      <c r="G554" s="261"/>
      <c r="H554" s="261"/>
    </row>
    <row r="555" spans="4:8">
      <c r="D555" s="261"/>
      <c r="F555" s="261"/>
      <c r="G555" s="261"/>
      <c r="H555" s="261"/>
    </row>
    <row r="556" spans="4:8">
      <c r="D556" s="261"/>
      <c r="F556" s="261"/>
      <c r="G556" s="261"/>
      <c r="H556" s="261"/>
    </row>
    <row r="557" spans="4:8">
      <c r="D557" s="261"/>
      <c r="F557" s="261"/>
      <c r="G557" s="261"/>
      <c r="H557" s="261"/>
    </row>
    <row r="558" spans="4:8">
      <c r="D558" s="261"/>
      <c r="F558" s="261"/>
      <c r="G558" s="261"/>
      <c r="H558" s="261"/>
    </row>
    <row r="559" spans="4:8">
      <c r="D559" s="261"/>
      <c r="F559" s="261"/>
      <c r="G559" s="261"/>
      <c r="H559" s="261"/>
    </row>
    <row r="560" spans="4:8">
      <c r="D560" s="261"/>
      <c r="F560" s="261"/>
      <c r="G560" s="261"/>
      <c r="H560" s="261"/>
    </row>
    <row r="561" spans="4:8">
      <c r="D561" s="261"/>
      <c r="F561" s="261"/>
      <c r="G561" s="261"/>
      <c r="H561" s="261"/>
    </row>
    <row r="562" spans="4:8">
      <c r="D562" s="261"/>
      <c r="F562" s="261"/>
      <c r="G562" s="261"/>
      <c r="H562" s="261"/>
    </row>
    <row r="563" spans="4:8">
      <c r="D563" s="261"/>
      <c r="F563" s="261"/>
      <c r="G563" s="261"/>
      <c r="H563" s="261"/>
    </row>
    <row r="564" spans="4:8">
      <c r="D564" s="261"/>
      <c r="F564" s="261"/>
      <c r="G564" s="261"/>
      <c r="H564" s="261"/>
    </row>
    <row r="565" spans="4:8">
      <c r="D565" s="261"/>
      <c r="F565" s="261"/>
      <c r="G565" s="261"/>
      <c r="H565" s="261"/>
    </row>
    <row r="566" spans="4:8">
      <c r="D566" s="261"/>
      <c r="F566" s="261"/>
      <c r="G566" s="261"/>
      <c r="H566" s="261"/>
    </row>
    <row r="567" spans="4:8">
      <c r="D567" s="261"/>
      <c r="F567" s="261"/>
      <c r="G567" s="261"/>
      <c r="H567" s="261"/>
    </row>
    <row r="568" spans="4:8">
      <c r="D568" s="261"/>
      <c r="F568" s="261"/>
      <c r="G568" s="261"/>
      <c r="H568" s="261"/>
    </row>
    <row r="569" spans="4:8">
      <c r="D569" s="261"/>
      <c r="F569" s="261"/>
      <c r="G569" s="261"/>
      <c r="H569" s="261"/>
    </row>
    <row r="570" spans="4:8">
      <c r="D570" s="261"/>
      <c r="F570" s="261"/>
      <c r="G570" s="261"/>
      <c r="H570" s="261"/>
    </row>
    <row r="571" spans="4:8">
      <c r="D571" s="261"/>
      <c r="F571" s="261"/>
      <c r="G571" s="261"/>
      <c r="H571" s="261"/>
    </row>
    <row r="572" spans="4:8">
      <c r="D572" s="261"/>
      <c r="F572" s="261"/>
      <c r="G572" s="261"/>
      <c r="H572" s="261"/>
    </row>
    <row r="573" spans="4:8">
      <c r="D573" s="261"/>
      <c r="F573" s="261"/>
      <c r="G573" s="261"/>
      <c r="H573" s="261"/>
    </row>
    <row r="574" spans="4:8">
      <c r="D574" s="261"/>
      <c r="F574" s="261"/>
      <c r="G574" s="261"/>
      <c r="H574" s="261"/>
    </row>
    <row r="575" spans="4:8">
      <c r="D575" s="261"/>
      <c r="F575" s="261"/>
      <c r="G575" s="261"/>
      <c r="H575" s="261"/>
    </row>
    <row r="576" spans="4:8">
      <c r="D576" s="261"/>
      <c r="F576" s="261"/>
      <c r="G576" s="261"/>
      <c r="H576" s="261"/>
    </row>
    <row r="577" spans="4:8">
      <c r="D577" s="261"/>
      <c r="F577" s="261"/>
      <c r="G577" s="261"/>
      <c r="H577" s="261"/>
    </row>
    <row r="578" spans="4:8">
      <c r="D578" s="261"/>
      <c r="F578" s="261"/>
      <c r="G578" s="261"/>
      <c r="H578" s="261"/>
    </row>
    <row r="579" spans="4:8">
      <c r="D579" s="261"/>
      <c r="F579" s="261"/>
      <c r="G579" s="261"/>
      <c r="H579" s="261"/>
    </row>
    <row r="580" spans="4:8">
      <c r="D580" s="261"/>
      <c r="F580" s="261"/>
      <c r="G580" s="261"/>
      <c r="H580" s="261"/>
    </row>
    <row r="581" spans="4:8">
      <c r="D581" s="261"/>
      <c r="F581" s="261"/>
      <c r="G581" s="261"/>
      <c r="H581" s="261"/>
    </row>
    <row r="582" spans="4:8">
      <c r="D582" s="261"/>
      <c r="F582" s="261"/>
      <c r="G582" s="261"/>
      <c r="H582" s="261"/>
    </row>
    <row r="583" spans="4:8">
      <c r="D583" s="261"/>
      <c r="F583" s="261"/>
      <c r="G583" s="261"/>
      <c r="H583" s="261"/>
    </row>
    <row r="584" spans="4:8">
      <c r="D584" s="261"/>
      <c r="F584" s="261"/>
      <c r="G584" s="261"/>
      <c r="H584" s="261"/>
    </row>
    <row r="585" spans="4:8">
      <c r="D585" s="261"/>
      <c r="F585" s="261"/>
      <c r="G585" s="261"/>
      <c r="H585" s="261"/>
    </row>
    <row r="586" spans="4:8">
      <c r="D586" s="261"/>
      <c r="F586" s="261"/>
      <c r="G586" s="261"/>
      <c r="H586" s="261"/>
    </row>
    <row r="587" spans="4:8">
      <c r="D587" s="261"/>
      <c r="F587" s="261"/>
      <c r="G587" s="261"/>
      <c r="H587" s="261"/>
    </row>
    <row r="588" spans="4:8">
      <c r="D588" s="261"/>
      <c r="F588" s="261"/>
      <c r="G588" s="261"/>
      <c r="H588" s="261"/>
    </row>
    <row r="589" spans="4:8">
      <c r="D589" s="261"/>
      <c r="F589" s="261"/>
      <c r="G589" s="261"/>
      <c r="H589" s="261"/>
    </row>
    <row r="590" spans="4:8">
      <c r="D590" s="261"/>
      <c r="F590" s="261"/>
      <c r="G590" s="261"/>
      <c r="H590" s="261"/>
    </row>
    <row r="591" spans="4:8">
      <c r="D591" s="261"/>
      <c r="F591" s="261"/>
      <c r="G591" s="261"/>
      <c r="H591" s="261"/>
    </row>
    <row r="592" spans="4:8">
      <c r="D592" s="261"/>
      <c r="F592" s="261"/>
      <c r="G592" s="261"/>
      <c r="H592" s="261"/>
    </row>
    <row r="593" spans="4:8">
      <c r="D593" s="261"/>
      <c r="F593" s="261"/>
      <c r="G593" s="261"/>
      <c r="H593" s="261"/>
    </row>
    <row r="594" spans="4:8">
      <c r="D594" s="261"/>
      <c r="F594" s="261"/>
      <c r="G594" s="261"/>
      <c r="H594" s="261"/>
    </row>
    <row r="595" spans="4:8">
      <c r="D595" s="261"/>
      <c r="F595" s="261"/>
      <c r="G595" s="261"/>
      <c r="H595" s="261"/>
    </row>
    <row r="596" spans="4:8">
      <c r="D596" s="261"/>
      <c r="F596" s="261"/>
      <c r="G596" s="261"/>
      <c r="H596" s="261"/>
    </row>
    <row r="597" spans="4:8">
      <c r="D597" s="261"/>
      <c r="F597" s="261"/>
      <c r="G597" s="261"/>
      <c r="H597" s="261"/>
    </row>
    <row r="598" spans="4:8">
      <c r="D598" s="261"/>
      <c r="F598" s="261"/>
      <c r="G598" s="261"/>
      <c r="H598" s="261"/>
    </row>
    <row r="599" spans="4:8">
      <c r="D599" s="261"/>
      <c r="F599" s="261"/>
      <c r="G599" s="261"/>
      <c r="H599" s="261"/>
    </row>
    <row r="600" spans="4:8">
      <c r="D600" s="261"/>
      <c r="F600" s="261"/>
      <c r="G600" s="261"/>
      <c r="H600" s="261"/>
    </row>
    <row r="601" spans="4:8">
      <c r="D601" s="261"/>
      <c r="F601" s="261"/>
      <c r="G601" s="261"/>
      <c r="H601" s="261"/>
    </row>
    <row r="602" spans="4:8">
      <c r="D602" s="261"/>
      <c r="F602" s="261"/>
      <c r="G602" s="261"/>
      <c r="H602" s="261"/>
    </row>
    <row r="603" spans="4:8">
      <c r="D603" s="261"/>
      <c r="F603" s="261"/>
      <c r="G603" s="261"/>
      <c r="H603" s="261"/>
    </row>
    <row r="604" spans="4:8">
      <c r="D604" s="261"/>
      <c r="F604" s="261"/>
      <c r="G604" s="261"/>
      <c r="H604" s="261"/>
    </row>
    <row r="605" spans="4:8">
      <c r="D605" s="261"/>
      <c r="F605" s="261"/>
      <c r="G605" s="261"/>
      <c r="H605" s="261"/>
    </row>
    <row r="606" spans="4:8">
      <c r="D606" s="261"/>
      <c r="F606" s="261"/>
      <c r="G606" s="261"/>
      <c r="H606" s="261"/>
    </row>
    <row r="607" spans="4:8">
      <c r="D607" s="261"/>
      <c r="F607" s="261"/>
      <c r="G607" s="261"/>
      <c r="H607" s="261"/>
    </row>
    <row r="608" spans="4:8">
      <c r="D608" s="261"/>
      <c r="F608" s="261"/>
      <c r="G608" s="261"/>
      <c r="H608" s="261"/>
    </row>
    <row r="609" spans="4:8">
      <c r="D609" s="261"/>
      <c r="F609" s="261"/>
      <c r="G609" s="261"/>
      <c r="H609" s="261"/>
    </row>
    <row r="610" spans="4:8">
      <c r="D610" s="261"/>
      <c r="F610" s="261"/>
      <c r="G610" s="261"/>
      <c r="H610" s="261"/>
    </row>
    <row r="611" spans="4:8">
      <c r="D611" s="261"/>
      <c r="F611" s="261"/>
      <c r="G611" s="261"/>
      <c r="H611" s="261"/>
    </row>
    <row r="612" spans="4:8">
      <c r="D612" s="261"/>
      <c r="F612" s="261"/>
      <c r="G612" s="261"/>
      <c r="H612" s="261"/>
    </row>
    <row r="613" spans="4:8">
      <c r="D613" s="261"/>
      <c r="F613" s="261"/>
      <c r="G613" s="261"/>
      <c r="H613" s="261"/>
    </row>
    <row r="614" spans="4:8">
      <c r="D614" s="261"/>
      <c r="F614" s="261"/>
      <c r="G614" s="261"/>
      <c r="H614" s="261"/>
    </row>
    <row r="615" spans="4:8">
      <c r="D615" s="261"/>
      <c r="F615" s="261"/>
      <c r="G615" s="261"/>
      <c r="H615" s="261"/>
    </row>
    <row r="616" spans="4:8">
      <c r="D616" s="261"/>
      <c r="F616" s="261"/>
      <c r="G616" s="261"/>
      <c r="H616" s="261"/>
    </row>
    <row r="617" spans="4:8">
      <c r="D617" s="261"/>
      <c r="F617" s="261"/>
      <c r="G617" s="261"/>
      <c r="H617" s="261"/>
    </row>
    <row r="618" spans="4:8">
      <c r="D618" s="261"/>
      <c r="F618" s="261"/>
      <c r="G618" s="261"/>
      <c r="H618" s="261"/>
    </row>
    <row r="619" spans="4:8">
      <c r="D619" s="261"/>
      <c r="F619" s="261"/>
      <c r="G619" s="261"/>
      <c r="H619" s="261"/>
    </row>
    <row r="620" spans="4:8">
      <c r="D620" s="261"/>
      <c r="F620" s="261"/>
      <c r="G620" s="261"/>
      <c r="H620" s="261"/>
    </row>
    <row r="621" spans="4:8">
      <c r="D621" s="261"/>
      <c r="F621" s="261"/>
      <c r="G621" s="261"/>
      <c r="H621" s="261"/>
    </row>
    <row r="622" spans="4:8">
      <c r="D622" s="261"/>
      <c r="F622" s="261"/>
      <c r="G622" s="261"/>
      <c r="H622" s="261"/>
    </row>
    <row r="623" spans="4:8">
      <c r="D623" s="261"/>
      <c r="F623" s="261"/>
      <c r="G623" s="261"/>
      <c r="H623" s="261"/>
    </row>
    <row r="624" spans="4:8">
      <c r="D624" s="261"/>
      <c r="F624" s="261"/>
      <c r="G624" s="261"/>
      <c r="H624" s="261"/>
    </row>
    <row r="625" spans="4:8">
      <c r="D625" s="261"/>
      <c r="F625" s="261"/>
      <c r="G625" s="261"/>
      <c r="H625" s="261"/>
    </row>
    <row r="626" spans="4:8">
      <c r="D626" s="261"/>
      <c r="F626" s="261"/>
      <c r="G626" s="261"/>
      <c r="H626" s="261"/>
    </row>
    <row r="627" spans="4:8">
      <c r="D627" s="261"/>
      <c r="F627" s="261"/>
      <c r="G627" s="261"/>
      <c r="H627" s="261"/>
    </row>
    <row r="628" spans="4:8">
      <c r="D628" s="261"/>
      <c r="F628" s="261"/>
      <c r="G628" s="261"/>
      <c r="H628" s="261"/>
    </row>
    <row r="629" spans="4:8">
      <c r="D629" s="261"/>
      <c r="F629" s="261"/>
      <c r="G629" s="261"/>
      <c r="H629" s="261"/>
    </row>
    <row r="630" spans="4:8">
      <c r="D630" s="261"/>
      <c r="F630" s="261"/>
      <c r="G630" s="261"/>
      <c r="H630" s="261"/>
    </row>
    <row r="631" spans="4:8">
      <c r="D631" s="261"/>
      <c r="F631" s="261"/>
      <c r="G631" s="261"/>
      <c r="H631" s="261"/>
    </row>
    <row r="632" spans="4:8">
      <c r="D632" s="261"/>
      <c r="F632" s="261"/>
      <c r="G632" s="261"/>
      <c r="H632" s="261"/>
    </row>
    <row r="633" spans="4:8">
      <c r="D633" s="261"/>
      <c r="F633" s="261"/>
      <c r="G633" s="261"/>
      <c r="H633" s="261"/>
    </row>
    <row r="634" spans="4:8">
      <c r="D634" s="261"/>
      <c r="F634" s="261"/>
      <c r="G634" s="261"/>
      <c r="H634" s="261"/>
    </row>
    <row r="635" spans="4:8">
      <c r="D635" s="261"/>
      <c r="F635" s="261"/>
      <c r="G635" s="261"/>
      <c r="H635" s="261"/>
    </row>
    <row r="636" spans="4:8">
      <c r="D636" s="261"/>
      <c r="F636" s="261"/>
      <c r="G636" s="261"/>
      <c r="H636" s="261"/>
    </row>
    <row r="637" spans="4:8">
      <c r="D637" s="261"/>
      <c r="F637" s="261"/>
      <c r="G637" s="261"/>
      <c r="H637" s="261"/>
    </row>
    <row r="638" spans="4:8">
      <c r="D638" s="261"/>
      <c r="F638" s="261"/>
      <c r="G638" s="261"/>
      <c r="H638" s="261"/>
    </row>
    <row r="639" spans="4:8">
      <c r="D639" s="261"/>
      <c r="F639" s="261"/>
      <c r="G639" s="261"/>
      <c r="H639" s="261"/>
    </row>
    <row r="640" spans="4:8">
      <c r="D640" s="261"/>
      <c r="F640" s="261"/>
      <c r="G640" s="261"/>
      <c r="H640" s="261"/>
    </row>
    <row r="641" spans="4:8">
      <c r="D641" s="261"/>
      <c r="F641" s="261"/>
      <c r="G641" s="261"/>
      <c r="H641" s="261"/>
    </row>
    <row r="642" spans="4:8">
      <c r="D642" s="261"/>
      <c r="F642" s="261"/>
      <c r="G642" s="261"/>
      <c r="H642" s="261"/>
    </row>
    <row r="643" spans="4:8">
      <c r="D643" s="261"/>
      <c r="F643" s="261"/>
      <c r="G643" s="261"/>
      <c r="H643" s="261"/>
    </row>
    <row r="644" spans="4:8">
      <c r="D644" s="261"/>
      <c r="F644" s="261"/>
      <c r="G644" s="261"/>
      <c r="H644" s="261"/>
    </row>
    <row r="645" spans="4:8">
      <c r="D645" s="261"/>
      <c r="F645" s="261"/>
      <c r="G645" s="261"/>
      <c r="H645" s="261"/>
    </row>
    <row r="646" spans="4:8">
      <c r="D646" s="261"/>
      <c r="F646" s="261"/>
      <c r="G646" s="261"/>
      <c r="H646" s="261"/>
    </row>
    <row r="647" spans="4:8">
      <c r="D647" s="261"/>
      <c r="F647" s="261"/>
      <c r="G647" s="261"/>
      <c r="H647" s="261"/>
    </row>
    <row r="648" spans="4:8">
      <c r="D648" s="261"/>
      <c r="F648" s="261"/>
      <c r="G648" s="261"/>
      <c r="H648" s="261"/>
    </row>
    <row r="649" spans="4:8">
      <c r="D649" s="261"/>
      <c r="F649" s="261"/>
      <c r="G649" s="261"/>
      <c r="H649" s="261"/>
    </row>
    <row r="650" spans="4:8">
      <c r="D650" s="261"/>
      <c r="F650" s="261"/>
      <c r="G650" s="261"/>
      <c r="H650" s="261"/>
    </row>
    <row r="651" spans="4:8">
      <c r="D651" s="261"/>
      <c r="F651" s="261"/>
      <c r="G651" s="261"/>
      <c r="H651" s="261"/>
    </row>
    <row r="652" spans="4:8">
      <c r="D652" s="261"/>
      <c r="F652" s="261"/>
      <c r="G652" s="261"/>
      <c r="H652" s="261"/>
    </row>
    <row r="653" spans="4:8">
      <c r="D653" s="261"/>
      <c r="F653" s="261"/>
      <c r="G653" s="261"/>
      <c r="H653" s="261"/>
    </row>
    <row r="654" spans="4:8">
      <c r="D654" s="261"/>
      <c r="F654" s="261"/>
      <c r="G654" s="261"/>
      <c r="H654" s="261"/>
    </row>
    <row r="655" spans="4:8">
      <c r="D655" s="261"/>
      <c r="F655" s="261"/>
      <c r="G655" s="261"/>
      <c r="H655" s="261"/>
    </row>
    <row r="656" spans="4:8">
      <c r="D656" s="261"/>
      <c r="F656" s="261"/>
      <c r="G656" s="261"/>
      <c r="H656" s="261"/>
    </row>
    <row r="657" spans="4:8">
      <c r="D657" s="261"/>
      <c r="F657" s="261"/>
      <c r="G657" s="261"/>
      <c r="H657" s="261"/>
    </row>
    <row r="658" spans="4:8">
      <c r="D658" s="261"/>
      <c r="F658" s="261"/>
      <c r="G658" s="261"/>
      <c r="H658" s="261"/>
    </row>
    <row r="659" spans="4:8">
      <c r="D659" s="261"/>
      <c r="F659" s="261"/>
      <c r="G659" s="261"/>
      <c r="H659" s="261"/>
    </row>
    <row r="660" spans="4:8">
      <c r="D660" s="261"/>
      <c r="F660" s="261"/>
      <c r="G660" s="261"/>
      <c r="H660" s="261"/>
    </row>
    <row r="661" spans="4:8">
      <c r="D661" s="261"/>
      <c r="F661" s="261"/>
      <c r="G661" s="261"/>
      <c r="H661" s="261"/>
    </row>
    <row r="662" spans="4:8">
      <c r="D662" s="261"/>
      <c r="F662" s="261"/>
      <c r="G662" s="261"/>
      <c r="H662" s="261"/>
    </row>
    <row r="663" spans="4:8">
      <c r="D663" s="261"/>
      <c r="F663" s="261"/>
      <c r="G663" s="261"/>
      <c r="H663" s="261"/>
    </row>
    <row r="664" spans="4:8">
      <c r="D664" s="261"/>
      <c r="F664" s="261"/>
      <c r="G664" s="261"/>
      <c r="H664" s="261"/>
    </row>
    <row r="665" spans="4:8">
      <c r="D665" s="261"/>
      <c r="F665" s="261"/>
      <c r="G665" s="261"/>
      <c r="H665" s="261"/>
    </row>
    <row r="666" spans="4:8">
      <c r="D666" s="261"/>
      <c r="F666" s="261"/>
      <c r="G666" s="261"/>
      <c r="H666" s="261"/>
    </row>
    <row r="667" spans="4:8">
      <c r="D667" s="261"/>
      <c r="F667" s="261"/>
      <c r="G667" s="261"/>
      <c r="H667" s="261"/>
    </row>
    <row r="668" spans="4:8">
      <c r="D668" s="261"/>
      <c r="F668" s="261"/>
      <c r="G668" s="261"/>
      <c r="H668" s="261"/>
    </row>
    <row r="669" spans="4:8">
      <c r="D669" s="261"/>
      <c r="F669" s="261"/>
      <c r="G669" s="261"/>
      <c r="H669" s="261"/>
    </row>
    <row r="670" spans="4:8">
      <c r="D670" s="261"/>
      <c r="F670" s="261"/>
      <c r="G670" s="261"/>
      <c r="H670" s="261"/>
    </row>
    <row r="671" spans="4:8">
      <c r="D671" s="261"/>
      <c r="F671" s="261"/>
      <c r="G671" s="261"/>
      <c r="H671" s="261"/>
    </row>
    <row r="672" spans="4:8">
      <c r="D672" s="261"/>
      <c r="F672" s="261"/>
      <c r="G672" s="261"/>
      <c r="H672" s="261"/>
    </row>
    <row r="673" spans="4:8">
      <c r="D673" s="261"/>
      <c r="F673" s="261"/>
      <c r="G673" s="261"/>
      <c r="H673" s="261"/>
    </row>
    <row r="674" spans="4:8">
      <c r="D674" s="261"/>
      <c r="F674" s="261"/>
      <c r="G674" s="261"/>
      <c r="H674" s="261"/>
    </row>
    <row r="675" spans="4:8">
      <c r="D675" s="261"/>
      <c r="F675" s="261"/>
      <c r="G675" s="261"/>
      <c r="H675" s="261"/>
    </row>
    <row r="676" spans="4:8">
      <c r="D676" s="261"/>
      <c r="F676" s="261"/>
      <c r="G676" s="261"/>
      <c r="H676" s="261"/>
    </row>
    <row r="677" spans="4:8">
      <c r="D677" s="261"/>
      <c r="F677" s="261"/>
      <c r="G677" s="261"/>
      <c r="H677" s="261"/>
    </row>
    <row r="678" spans="4:8">
      <c r="D678" s="261"/>
      <c r="F678" s="261"/>
      <c r="G678" s="261"/>
      <c r="H678" s="261"/>
    </row>
    <row r="679" spans="4:8">
      <c r="D679" s="261"/>
      <c r="F679" s="261"/>
      <c r="G679" s="261"/>
      <c r="H679" s="261"/>
    </row>
    <row r="680" spans="4:8">
      <c r="D680" s="261"/>
      <c r="F680" s="261"/>
      <c r="G680" s="261"/>
      <c r="H680" s="261"/>
    </row>
    <row r="681" spans="4:8">
      <c r="D681" s="261"/>
      <c r="F681" s="261"/>
      <c r="G681" s="261"/>
      <c r="H681" s="261"/>
    </row>
    <row r="682" spans="4:8">
      <c r="D682" s="261"/>
      <c r="F682" s="261"/>
      <c r="G682" s="261"/>
      <c r="H682" s="261"/>
    </row>
    <row r="683" spans="4:8">
      <c r="D683" s="261"/>
      <c r="F683" s="261"/>
      <c r="G683" s="261"/>
      <c r="H683" s="261"/>
    </row>
    <row r="684" spans="4:8">
      <c r="D684" s="261"/>
      <c r="F684" s="261"/>
      <c r="G684" s="261"/>
      <c r="H684" s="261"/>
    </row>
    <row r="685" spans="4:8">
      <c r="D685" s="261"/>
      <c r="F685" s="261"/>
      <c r="G685" s="261"/>
      <c r="H685" s="261"/>
    </row>
    <row r="686" spans="4:8">
      <c r="D686" s="261"/>
      <c r="F686" s="261"/>
      <c r="G686" s="261"/>
      <c r="H686" s="261"/>
    </row>
    <row r="687" spans="4:8">
      <c r="D687" s="261"/>
      <c r="F687" s="261"/>
      <c r="G687" s="261"/>
      <c r="H687" s="261"/>
    </row>
    <row r="688" spans="4:8">
      <c r="D688" s="261"/>
      <c r="F688" s="261"/>
      <c r="G688" s="261"/>
      <c r="H688" s="261"/>
    </row>
    <row r="689" spans="4:8">
      <c r="D689" s="261"/>
      <c r="F689" s="261"/>
      <c r="G689" s="261"/>
      <c r="H689" s="261"/>
    </row>
    <row r="690" spans="4:8">
      <c r="D690" s="261"/>
      <c r="F690" s="261"/>
      <c r="G690" s="261"/>
      <c r="H690" s="261"/>
    </row>
    <row r="691" spans="4:8">
      <c r="D691" s="261"/>
      <c r="F691" s="261"/>
      <c r="G691" s="261"/>
      <c r="H691" s="261"/>
    </row>
    <row r="692" spans="4:8">
      <c r="D692" s="261"/>
      <c r="F692" s="261"/>
      <c r="G692" s="261"/>
      <c r="H692" s="261"/>
    </row>
    <row r="693" spans="4:8">
      <c r="D693" s="261"/>
      <c r="F693" s="261"/>
      <c r="G693" s="261"/>
      <c r="H693" s="261"/>
    </row>
    <row r="694" spans="4:8">
      <c r="D694" s="261"/>
      <c r="F694" s="261"/>
      <c r="G694" s="261"/>
      <c r="H694" s="261"/>
    </row>
    <row r="695" spans="4:8">
      <c r="D695" s="261"/>
      <c r="F695" s="261"/>
      <c r="G695" s="261"/>
      <c r="H695" s="261"/>
    </row>
    <row r="696" spans="4:8">
      <c r="D696" s="261"/>
      <c r="F696" s="261"/>
      <c r="G696" s="261"/>
      <c r="H696" s="261"/>
    </row>
    <row r="697" spans="4:8">
      <c r="D697" s="261"/>
      <c r="F697" s="261"/>
      <c r="G697" s="261"/>
      <c r="H697" s="261"/>
    </row>
    <row r="698" spans="4:8">
      <c r="D698" s="261"/>
      <c r="F698" s="261"/>
      <c r="G698" s="261"/>
      <c r="H698" s="261"/>
    </row>
    <row r="699" spans="4:8">
      <c r="D699" s="261"/>
      <c r="F699" s="261"/>
      <c r="G699" s="261"/>
      <c r="H699" s="261"/>
    </row>
    <row r="700" spans="4:8">
      <c r="D700" s="261"/>
      <c r="F700" s="261"/>
      <c r="G700" s="261"/>
      <c r="H700" s="261"/>
    </row>
    <row r="701" spans="4:8">
      <c r="D701" s="261"/>
      <c r="F701" s="261"/>
      <c r="G701" s="261"/>
      <c r="H701" s="261"/>
    </row>
    <row r="702" spans="4:8">
      <c r="D702" s="261"/>
      <c r="F702" s="261"/>
      <c r="G702" s="261"/>
      <c r="H702" s="261"/>
    </row>
    <row r="703" spans="4:8">
      <c r="D703" s="261"/>
      <c r="F703" s="261"/>
      <c r="G703" s="261"/>
      <c r="H703" s="261"/>
    </row>
    <row r="704" spans="4:8">
      <c r="D704" s="261"/>
      <c r="F704" s="261"/>
      <c r="G704" s="261"/>
      <c r="H704" s="261"/>
    </row>
    <row r="705" spans="4:8">
      <c r="D705" s="261"/>
      <c r="F705" s="261"/>
      <c r="G705" s="261"/>
      <c r="H705" s="261"/>
    </row>
    <row r="706" spans="4:8">
      <c r="D706" s="261"/>
      <c r="F706" s="261"/>
      <c r="G706" s="261"/>
      <c r="H706" s="261"/>
    </row>
    <row r="707" spans="4:8">
      <c r="D707" s="261"/>
      <c r="F707" s="261"/>
      <c r="G707" s="261"/>
      <c r="H707" s="261"/>
    </row>
    <row r="708" spans="4:8">
      <c r="D708" s="261"/>
      <c r="F708" s="261"/>
      <c r="G708" s="261"/>
      <c r="H708" s="261"/>
    </row>
    <row r="709" spans="4:8">
      <c r="D709" s="261"/>
      <c r="F709" s="261"/>
      <c r="G709" s="261"/>
      <c r="H709" s="261"/>
    </row>
    <row r="710" spans="4:8">
      <c r="D710" s="261"/>
      <c r="F710" s="261"/>
      <c r="G710" s="261"/>
      <c r="H710" s="261"/>
    </row>
    <row r="711" spans="4:8">
      <c r="D711" s="261"/>
      <c r="F711" s="261"/>
      <c r="G711" s="261"/>
      <c r="H711" s="261"/>
    </row>
    <row r="712" spans="4:8">
      <c r="D712" s="261"/>
      <c r="F712" s="261"/>
      <c r="G712" s="261"/>
      <c r="H712" s="261"/>
    </row>
    <row r="713" spans="4:8">
      <c r="D713" s="261"/>
      <c r="F713" s="261"/>
      <c r="G713" s="261"/>
      <c r="H713" s="261"/>
    </row>
    <row r="714" spans="4:8">
      <c r="D714" s="261"/>
      <c r="F714" s="261"/>
      <c r="G714" s="261"/>
      <c r="H714" s="261"/>
    </row>
    <row r="715" spans="4:8">
      <c r="D715" s="261"/>
      <c r="F715" s="261"/>
      <c r="G715" s="261"/>
      <c r="H715" s="261"/>
    </row>
    <row r="716" spans="4:8">
      <c r="D716" s="261"/>
      <c r="F716" s="261"/>
      <c r="G716" s="261"/>
      <c r="H716" s="261"/>
    </row>
    <row r="717" spans="4:8">
      <c r="D717" s="261"/>
      <c r="F717" s="261"/>
      <c r="G717" s="261"/>
      <c r="H717" s="261"/>
    </row>
    <row r="718" spans="4:8">
      <c r="D718" s="261"/>
      <c r="F718" s="261"/>
      <c r="G718" s="261"/>
      <c r="H718" s="261"/>
    </row>
    <row r="719" spans="4:8">
      <c r="D719" s="261"/>
      <c r="F719" s="261"/>
      <c r="G719" s="261"/>
      <c r="H719" s="261"/>
    </row>
    <row r="720" spans="4:8">
      <c r="D720" s="261"/>
      <c r="F720" s="261"/>
      <c r="G720" s="261"/>
      <c r="H720" s="261"/>
    </row>
    <row r="721" spans="4:8">
      <c r="D721" s="261"/>
      <c r="F721" s="261"/>
      <c r="G721" s="261"/>
      <c r="H721" s="261"/>
    </row>
    <row r="722" spans="4:8">
      <c r="D722" s="261"/>
      <c r="F722" s="261"/>
      <c r="G722" s="261"/>
      <c r="H722" s="261"/>
    </row>
    <row r="723" spans="4:8">
      <c r="D723" s="261"/>
      <c r="F723" s="261"/>
      <c r="G723" s="261"/>
      <c r="H723" s="261"/>
    </row>
    <row r="724" spans="4:8">
      <c r="D724" s="261"/>
      <c r="F724" s="261"/>
      <c r="G724" s="261"/>
      <c r="H724" s="261"/>
    </row>
    <row r="725" spans="4:8">
      <c r="D725" s="261"/>
      <c r="F725" s="261"/>
      <c r="G725" s="261"/>
      <c r="H725" s="261"/>
    </row>
    <row r="726" spans="4:8">
      <c r="D726" s="261"/>
      <c r="F726" s="261"/>
      <c r="G726" s="261"/>
      <c r="H726" s="261"/>
    </row>
    <row r="727" spans="4:8">
      <c r="D727" s="261"/>
      <c r="F727" s="261"/>
      <c r="G727" s="261"/>
      <c r="H727" s="261"/>
    </row>
  </sheetData>
  <autoFilter ref="A18:H21">
    <filterColumn colId="7"/>
  </autoFilter>
  <customSheetViews>
    <customSheetView guid="{A48B2B02-857B-4E03-8EC3-B83BCD408191}" showPageBreaks="1" printArea="1" showAutoFilter="1" view="pageBreakPreview" topLeftCell="A108">
      <selection activeCell="J124" sqref="J124"/>
      <pageMargins left="0.78740157480314965" right="0.78740157480314965" top="0.78740157480314965" bottom="4.1338582677165361" header="0" footer="3.5433070866141736"/>
      <printOptions horizontalCentered="1"/>
      <pageSetup paperSize="9" scale="95" firstPageNumber="32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7:AD33">
        <filterColumn colId="7"/>
      </autoFilter>
    </customSheetView>
    <customSheetView guid="{C5F44875-2256-4473-BD8B-FE5F322CC657}" showPageBreaks="1" printArea="1" showAutoFilter="1" view="pageBreakPreview">
      <selection activeCell="E10" sqref="E10"/>
      <pageMargins left="0.78740157480314965" right="0.78740157480314965" top="0.78740157480314965" bottom="4.1338582677165361" header="0" footer="3.5433070866141736"/>
      <printOptions horizontalCentered="1"/>
      <pageSetup paperSize="9" scale="95" firstPageNumber="32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7:AD33">
        <filterColumn colId="7"/>
      </autoFilter>
    </customSheetView>
  </customSheetViews>
  <mergeCells count="5">
    <mergeCell ref="A2:G2"/>
    <mergeCell ref="A1:G1"/>
    <mergeCell ref="B17:G17"/>
    <mergeCell ref="A3:G3"/>
    <mergeCell ref="B4:G4"/>
  </mergeCells>
  <printOptions horizontalCentered="1"/>
  <pageMargins left="0.78740157480314965" right="0.78740157480314965" top="0.78740157480314965" bottom="4.1338582677165361" header="0" footer="3.5433070866141736"/>
  <pageSetup paperSize="9" scale="93" firstPageNumber="11" orientation="portrait" blackAndWhite="1" useFirstPageNumber="1" r:id="rId3"/>
  <headerFooter alignWithMargins="0">
    <oddHeader xml:space="preserve">&amp;C   </oddHeader>
    <oddFooter>&amp;C&amp;"Times New Roman,Bold"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syncVertical="1" syncRef="A13" transitionEvaluation="1" transitionEntry="1"/>
  <dimension ref="A1:V51"/>
  <sheetViews>
    <sheetView view="pageBreakPreview" topLeftCell="A13" zoomScaleSheetLayoutView="100" workbookViewId="0">
      <selection activeCell="N56" sqref="N56"/>
    </sheetView>
  </sheetViews>
  <sheetFormatPr defaultColWidth="11" defaultRowHeight="13.2"/>
  <cols>
    <col min="1" max="1" width="6.44140625" style="312" customWidth="1"/>
    <col min="2" max="2" width="8.109375" style="313" customWidth="1"/>
    <col min="3" max="3" width="32.6640625" style="314" customWidth="1"/>
    <col min="4" max="4" width="7.6640625" style="315" customWidth="1"/>
    <col min="5" max="5" width="10.6640625" style="315" customWidth="1"/>
    <col min="6" max="6" width="10.6640625" style="314" customWidth="1"/>
    <col min="7" max="7" width="9.6640625" style="314" customWidth="1"/>
    <col min="8" max="8" width="2.88671875" style="314" customWidth="1"/>
    <col min="9" max="10" width="11" style="311" customWidth="1"/>
    <col min="11" max="22" width="11" style="311"/>
    <col min="23" max="16384" width="11" style="314"/>
  </cols>
  <sheetData>
    <row r="1" spans="1:8" s="757" customFormat="1" ht="15" customHeight="1">
      <c r="A1" s="1236" t="s">
        <v>325</v>
      </c>
      <c r="B1" s="1236"/>
      <c r="C1" s="1236"/>
      <c r="D1" s="1236"/>
      <c r="E1" s="1236"/>
      <c r="F1" s="1236"/>
      <c r="G1" s="1236"/>
      <c r="H1" s="1112"/>
    </row>
    <row r="2" spans="1:8" s="757" customFormat="1" ht="15" customHeight="1">
      <c r="A2" s="1236" t="s">
        <v>326</v>
      </c>
      <c r="B2" s="1236"/>
      <c r="C2" s="1236"/>
      <c r="D2" s="1236"/>
      <c r="E2" s="1236"/>
      <c r="F2" s="1236"/>
      <c r="G2" s="1236"/>
      <c r="H2" s="1112"/>
    </row>
    <row r="3" spans="1:8" ht="28.2" customHeight="1">
      <c r="A3" s="1221" t="s">
        <v>515</v>
      </c>
      <c r="B3" s="1221"/>
      <c r="C3" s="1221"/>
      <c r="D3" s="1221"/>
      <c r="E3" s="1221"/>
      <c r="F3" s="1221"/>
      <c r="G3" s="1221"/>
      <c r="H3" s="520"/>
    </row>
    <row r="4" spans="1:8" ht="14.1" customHeight="1">
      <c r="A4" s="34"/>
      <c r="B4" s="521"/>
      <c r="C4" s="521"/>
      <c r="D4" s="521"/>
      <c r="E4" s="521"/>
      <c r="F4" s="521"/>
      <c r="G4" s="521"/>
      <c r="H4" s="521"/>
    </row>
    <row r="5" spans="1:8" ht="14.1" customHeight="1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 ht="14.1" customHeight="1">
      <c r="A6" s="34"/>
      <c r="B6" s="41" t="s">
        <v>543</v>
      </c>
      <c r="C6" s="30" t="s">
        <v>28</v>
      </c>
      <c r="D6" s="38" t="s">
        <v>73</v>
      </c>
      <c r="E6" s="32">
        <v>106713</v>
      </c>
      <c r="F6" s="396">
        <v>0</v>
      </c>
      <c r="G6" s="32">
        <f>SUM(E6:F6)</f>
        <v>106713</v>
      </c>
      <c r="H6" s="32"/>
    </row>
    <row r="7" spans="1:8" s="757" customFormat="1" ht="18" customHeight="1">
      <c r="A7" s="499"/>
      <c r="B7" s="1081" t="s">
        <v>380</v>
      </c>
      <c r="C7" s="761" t="s">
        <v>385</v>
      </c>
      <c r="D7" s="736" t="s">
        <v>73</v>
      </c>
      <c r="E7" s="612">
        <v>1500</v>
      </c>
      <c r="F7" s="1053" t="s">
        <v>130</v>
      </c>
      <c r="G7" s="612">
        <f>SUM(E7:F7)</f>
        <v>1500</v>
      </c>
      <c r="H7" s="612"/>
    </row>
    <row r="8" spans="1:8" ht="9.6" customHeight="1">
      <c r="A8" s="34"/>
      <c r="B8" s="41"/>
      <c r="C8" s="30"/>
      <c r="D8" s="38"/>
      <c r="E8" s="32"/>
      <c r="F8" s="396"/>
      <c r="G8" s="32"/>
      <c r="H8" s="32"/>
    </row>
    <row r="9" spans="1:8" ht="14.1" customHeight="1">
      <c r="A9" s="34"/>
      <c r="B9" s="41" t="s">
        <v>381</v>
      </c>
      <c r="C9" s="759" t="s">
        <v>30</v>
      </c>
      <c r="D9" s="40"/>
      <c r="E9" s="33"/>
      <c r="F9" s="397"/>
      <c r="G9" s="33"/>
      <c r="H9" s="33"/>
    </row>
    <row r="10" spans="1:8" ht="15" customHeight="1">
      <c r="A10" s="34"/>
      <c r="B10" s="37"/>
      <c r="C10" s="759" t="s">
        <v>141</v>
      </c>
      <c r="D10" s="40" t="s">
        <v>73</v>
      </c>
      <c r="E10" s="404">
        <f>G25</f>
        <v>158</v>
      </c>
      <c r="F10" s="175">
        <v>0</v>
      </c>
      <c r="G10" s="704">
        <f>SUM(E10:F10)</f>
        <v>158</v>
      </c>
      <c r="H10" s="33"/>
    </row>
    <row r="11" spans="1:8" s="757" customFormat="1" ht="15" customHeight="1">
      <c r="A11" s="499"/>
      <c r="B11" s="1081" t="s">
        <v>72</v>
      </c>
      <c r="C11" s="761" t="s">
        <v>384</v>
      </c>
      <c r="D11" s="500" t="s">
        <v>73</v>
      </c>
      <c r="E11" s="501">
        <f>SUM(E6:E10)</f>
        <v>108371</v>
      </c>
      <c r="F11" s="1113">
        <f>SUM(F6:F10)</f>
        <v>0</v>
      </c>
      <c r="G11" s="501">
        <f>SUM(E11:F11)</f>
        <v>108371</v>
      </c>
      <c r="H11" s="612"/>
    </row>
    <row r="12" spans="1:8" ht="14.1" customHeight="1">
      <c r="A12" s="34"/>
      <c r="B12" s="37"/>
      <c r="C12" s="30"/>
      <c r="D12" s="31"/>
      <c r="E12" s="31"/>
      <c r="F12" s="38"/>
      <c r="G12" s="31"/>
      <c r="H12" s="31"/>
    </row>
    <row r="13" spans="1:8" ht="14.1" customHeight="1">
      <c r="A13" s="34"/>
      <c r="B13" s="41" t="s">
        <v>509</v>
      </c>
      <c r="C13" s="30" t="s">
        <v>45</v>
      </c>
      <c r="D13" s="30"/>
      <c r="E13" s="30"/>
      <c r="F13" s="44"/>
      <c r="G13" s="30"/>
      <c r="H13" s="30"/>
    </row>
    <row r="14" spans="1:8" s="1" customFormat="1">
      <c r="A14" s="32"/>
      <c r="B14" s="394"/>
      <c r="C14" s="394"/>
      <c r="D14" s="394"/>
      <c r="E14" s="394"/>
      <c r="F14" s="394"/>
      <c r="G14" s="394"/>
      <c r="H14" s="394"/>
    </row>
    <row r="15" spans="1:8" s="1" customFormat="1" ht="13.8" thickBot="1">
      <c r="A15" s="45"/>
      <c r="B15" s="378"/>
      <c r="C15" s="522"/>
      <c r="D15" s="522"/>
      <c r="E15" s="522"/>
      <c r="F15" s="522"/>
      <c r="G15" s="522" t="s">
        <v>133</v>
      </c>
      <c r="H15" s="394"/>
    </row>
    <row r="16" spans="1:8" s="1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</row>
    <row r="17" spans="1:9" s="14" customFormat="1" ht="15.6" customHeight="1" thickTop="1">
      <c r="A17" s="538"/>
      <c r="B17" s="585"/>
      <c r="C17" s="536" t="s">
        <v>76</v>
      </c>
      <c r="D17" s="49"/>
      <c r="E17" s="506"/>
      <c r="F17" s="506"/>
      <c r="G17" s="49"/>
      <c r="H17" s="49"/>
    </row>
    <row r="18" spans="1:9" s="311" customFormat="1" ht="15" customHeight="1">
      <c r="A18" s="534" t="s">
        <v>77</v>
      </c>
      <c r="B18" s="535">
        <v>2070</v>
      </c>
      <c r="C18" s="536" t="s">
        <v>150</v>
      </c>
      <c r="D18" s="315"/>
      <c r="E18" s="315"/>
      <c r="F18" s="315"/>
      <c r="G18" s="315"/>
      <c r="H18" s="315"/>
    </row>
    <row r="19" spans="1:9" s="311" customFormat="1" ht="15" customHeight="1">
      <c r="A19" s="534"/>
      <c r="B19" s="69">
        <v>3.0000000000000001E-3</v>
      </c>
      <c r="C19" s="536" t="s">
        <v>113</v>
      </c>
      <c r="D19" s="315"/>
      <c r="E19" s="315"/>
      <c r="F19" s="315"/>
      <c r="G19" s="315"/>
      <c r="H19" s="315"/>
    </row>
    <row r="20" spans="1:9" s="311" customFormat="1" ht="15" customHeight="1">
      <c r="A20" s="534"/>
      <c r="B20" s="537">
        <v>29</v>
      </c>
      <c r="C20" s="818" t="s">
        <v>396</v>
      </c>
      <c r="D20" s="315"/>
      <c r="E20" s="315"/>
      <c r="F20" s="315"/>
      <c r="G20" s="315"/>
      <c r="H20" s="315"/>
    </row>
    <row r="21" spans="1:9" s="311" customFormat="1" ht="26.4">
      <c r="A21" s="534"/>
      <c r="B21" s="819" t="s">
        <v>303</v>
      </c>
      <c r="C21" s="820" t="s">
        <v>492</v>
      </c>
      <c r="D21" s="904"/>
      <c r="E21" s="904">
        <v>158</v>
      </c>
      <c r="F21" s="904"/>
      <c r="G21" s="904">
        <f>SUM(E21:F21)</f>
        <v>158</v>
      </c>
      <c r="H21" s="905"/>
    </row>
    <row r="22" spans="1:9" s="311" customFormat="1" ht="15" customHeight="1">
      <c r="A22" s="534" t="s">
        <v>72</v>
      </c>
      <c r="B22" s="537">
        <v>29</v>
      </c>
      <c r="C22" s="818" t="s">
        <v>396</v>
      </c>
      <c r="D22" s="841"/>
      <c r="E22" s="841">
        <f t="shared" ref="E22:G22" si="0">SUM(E21:E21)</f>
        <v>158</v>
      </c>
      <c r="F22" s="841">
        <f t="shared" si="0"/>
        <v>0</v>
      </c>
      <c r="G22" s="841">
        <f t="shared" si="0"/>
        <v>158</v>
      </c>
      <c r="H22" s="315"/>
    </row>
    <row r="23" spans="1:9" s="311" customFormat="1" ht="15" customHeight="1">
      <c r="A23" s="534" t="s">
        <v>72</v>
      </c>
      <c r="B23" s="69">
        <v>3.0000000000000001E-3</v>
      </c>
      <c r="C23" s="536" t="s">
        <v>113</v>
      </c>
      <c r="D23" s="841"/>
      <c r="E23" s="841">
        <f>E22</f>
        <v>158</v>
      </c>
      <c r="F23" s="841">
        <f t="shared" ref="F23:G25" si="1">F22</f>
        <v>0</v>
      </c>
      <c r="G23" s="841">
        <f t="shared" si="1"/>
        <v>158</v>
      </c>
      <c r="H23" s="315"/>
    </row>
    <row r="24" spans="1:9" s="311" customFormat="1" ht="15" customHeight="1">
      <c r="A24" s="539" t="s">
        <v>72</v>
      </c>
      <c r="B24" s="793">
        <v>2070</v>
      </c>
      <c r="C24" s="821" t="s">
        <v>150</v>
      </c>
      <c r="D24" s="315"/>
      <c r="E24" s="315">
        <f>E23</f>
        <v>158</v>
      </c>
      <c r="F24" s="315">
        <f t="shared" si="1"/>
        <v>0</v>
      </c>
      <c r="G24" s="315">
        <f t="shared" si="1"/>
        <v>158</v>
      </c>
      <c r="H24" s="315"/>
    </row>
    <row r="25" spans="1:9" s="311" customFormat="1" ht="15" customHeight="1">
      <c r="A25" s="586" t="s">
        <v>72</v>
      </c>
      <c r="B25" s="587"/>
      <c r="C25" s="588" t="s">
        <v>76</v>
      </c>
      <c r="D25" s="841"/>
      <c r="E25" s="841">
        <f>E24</f>
        <v>158</v>
      </c>
      <c r="F25" s="841">
        <f t="shared" si="1"/>
        <v>0</v>
      </c>
      <c r="G25" s="841">
        <f t="shared" si="1"/>
        <v>158</v>
      </c>
      <c r="H25" s="315"/>
    </row>
    <row r="26" spans="1:9" s="311" customFormat="1" ht="15" customHeight="1">
      <c r="A26" s="586" t="s">
        <v>72</v>
      </c>
      <c r="B26" s="587"/>
      <c r="C26" s="588" t="s">
        <v>73</v>
      </c>
      <c r="D26" s="841"/>
      <c r="E26" s="841">
        <f t="shared" ref="E26" si="2">E25</f>
        <v>158</v>
      </c>
      <c r="F26" s="841">
        <f t="shared" ref="F26:G26" si="3">F25</f>
        <v>0</v>
      </c>
      <c r="G26" s="841">
        <f t="shared" si="3"/>
        <v>158</v>
      </c>
      <c r="H26" s="315"/>
    </row>
    <row r="27" spans="1:9" s="311" customFormat="1" ht="15" customHeight="1">
      <c r="A27" s="1222"/>
      <c r="B27" s="1222"/>
      <c r="C27" s="1222"/>
      <c r="D27" s="280"/>
      <c r="E27" s="280"/>
      <c r="F27" s="212"/>
      <c r="G27" s="224"/>
      <c r="H27" s="315"/>
    </row>
    <row r="28" spans="1:9" s="311" customFormat="1">
      <c r="A28" s="1080" t="s">
        <v>544</v>
      </c>
      <c r="B28" s="281"/>
      <c r="C28" s="281"/>
      <c r="D28" s="281"/>
      <c r="E28" s="281"/>
      <c r="F28" s="281"/>
      <c r="G28" s="281"/>
      <c r="H28" s="315"/>
    </row>
    <row r="29" spans="1:9" s="311" customFormat="1">
      <c r="A29" s="471"/>
      <c r="B29" s="1219"/>
      <c r="C29" s="1219"/>
      <c r="D29" s="1219"/>
      <c r="E29" s="1219"/>
      <c r="F29" s="1219"/>
      <c r="G29" s="1219"/>
      <c r="H29" s="315"/>
    </row>
    <row r="30" spans="1:9" s="311" customFormat="1">
      <c r="A30" s="472"/>
      <c r="B30" s="1219"/>
      <c r="C30" s="1219"/>
      <c r="D30" s="1219"/>
      <c r="E30" s="1219"/>
      <c r="F30" s="1219"/>
      <c r="G30" s="1219"/>
      <c r="H30" s="315"/>
    </row>
    <row r="31" spans="1:9" s="311" customFormat="1">
      <c r="A31" s="534"/>
      <c r="B31" s="535"/>
      <c r="C31" s="623"/>
      <c r="D31" s="372"/>
      <c r="E31" s="372"/>
      <c r="F31" s="372"/>
      <c r="G31" s="372"/>
      <c r="H31" s="315"/>
    </row>
    <row r="32" spans="1:9" s="311" customFormat="1">
      <c r="A32" s="534"/>
      <c r="B32" s="535"/>
      <c r="C32" s="623"/>
      <c r="D32" s="372"/>
      <c r="E32" s="372"/>
      <c r="F32" s="372"/>
      <c r="G32" s="372"/>
      <c r="H32" s="372"/>
      <c r="I32" s="1160"/>
    </row>
    <row r="33" spans="1:9" s="311" customFormat="1">
      <c r="A33" s="312"/>
      <c r="B33" s="313"/>
      <c r="C33" s="1161"/>
      <c r="D33" s="1154"/>
      <c r="E33" s="389"/>
      <c r="F33" s="1154"/>
      <c r="G33" s="389"/>
      <c r="H33" s="372"/>
      <c r="I33" s="1160"/>
    </row>
    <row r="34" spans="1:9" s="311" customFormat="1">
      <c r="A34" s="312"/>
      <c r="B34" s="313"/>
      <c r="C34" s="1161"/>
      <c r="D34" s="126"/>
      <c r="E34" s="126"/>
      <c r="F34" s="126"/>
      <c r="G34" s="126"/>
      <c r="H34" s="372"/>
      <c r="I34" s="1160"/>
    </row>
    <row r="35" spans="1:9" s="311" customFormat="1">
      <c r="A35" s="312"/>
      <c r="B35" s="313"/>
      <c r="C35" s="1161"/>
      <c r="D35" s="176"/>
      <c r="E35" s="176"/>
      <c r="F35" s="176"/>
      <c r="G35" s="176"/>
      <c r="H35" s="372"/>
      <c r="I35" s="1160"/>
    </row>
    <row r="36" spans="1:9" s="311" customFormat="1">
      <c r="A36" s="312"/>
      <c r="B36" s="313"/>
      <c r="C36" s="1161"/>
      <c r="D36" s="372"/>
      <c r="E36" s="372"/>
      <c r="F36" s="372"/>
      <c r="G36" s="372"/>
      <c r="H36" s="372"/>
      <c r="I36" s="1160"/>
    </row>
    <row r="37" spans="1:9" s="311" customFormat="1">
      <c r="A37" s="312"/>
      <c r="B37" s="313"/>
      <c r="C37" s="1161"/>
      <c r="D37" s="372"/>
      <c r="E37" s="372"/>
      <c r="F37" s="372"/>
      <c r="G37" s="372"/>
      <c r="H37" s="372"/>
      <c r="I37" s="1160"/>
    </row>
    <row r="38" spans="1:9" s="311" customFormat="1">
      <c r="A38" s="312"/>
      <c r="B38" s="313"/>
      <c r="C38" s="314"/>
      <c r="D38" s="315"/>
      <c r="E38" s="315"/>
      <c r="F38" s="315"/>
      <c r="G38" s="315"/>
      <c r="H38" s="315"/>
    </row>
    <row r="39" spans="1:9" s="311" customFormat="1">
      <c r="A39" s="312"/>
      <c r="B39" s="313"/>
      <c r="C39" s="314"/>
      <c r="D39" s="315"/>
      <c r="E39" s="315"/>
      <c r="F39" s="315"/>
      <c r="G39" s="315"/>
      <c r="H39" s="315"/>
    </row>
    <row r="40" spans="1:9" s="311" customFormat="1">
      <c r="A40" s="312"/>
      <c r="B40" s="313"/>
      <c r="C40" s="314"/>
      <c r="D40" s="315"/>
      <c r="E40" s="315"/>
      <c r="F40" s="315"/>
      <c r="G40" s="315"/>
      <c r="H40" s="315"/>
    </row>
    <row r="41" spans="1:9" s="311" customFormat="1">
      <c r="A41" s="312"/>
      <c r="B41" s="313"/>
      <c r="C41" s="314"/>
      <c r="D41" s="315"/>
      <c r="E41" s="315"/>
      <c r="F41" s="315"/>
      <c r="G41" s="315"/>
      <c r="H41" s="315"/>
    </row>
    <row r="42" spans="1:9" s="311" customFormat="1">
      <c r="A42" s="312"/>
      <c r="B42" s="313"/>
      <c r="C42" s="314"/>
      <c r="D42" s="315"/>
      <c r="E42" s="315"/>
      <c r="F42" s="315"/>
      <c r="G42" s="315"/>
      <c r="H42" s="315"/>
    </row>
    <row r="43" spans="1:9" s="311" customFormat="1">
      <c r="A43" s="312"/>
      <c r="B43" s="313"/>
      <c r="C43" s="314"/>
      <c r="D43" s="315"/>
      <c r="E43" s="315"/>
      <c r="F43" s="315"/>
      <c r="G43" s="315"/>
      <c r="H43" s="315"/>
    </row>
    <row r="50" spans="1:8" s="311" customFormat="1">
      <c r="A50" s="312"/>
      <c r="B50" s="313"/>
      <c r="C50" s="314"/>
      <c r="D50" s="315"/>
      <c r="E50" s="315"/>
      <c r="F50" s="314"/>
      <c r="G50" s="314"/>
      <c r="H50" s="314"/>
    </row>
    <row r="51" spans="1:8" s="311" customFormat="1">
      <c r="A51" s="312"/>
      <c r="B51" s="313"/>
      <c r="C51" s="314"/>
      <c r="D51" s="315"/>
      <c r="E51" s="315"/>
      <c r="F51" s="314"/>
      <c r="G51" s="314"/>
      <c r="H51" s="314"/>
    </row>
  </sheetData>
  <autoFilter ref="A16:V17">
    <filterColumn colId="7"/>
  </autoFilter>
  <customSheetViews>
    <customSheetView guid="{A48B2B02-857B-4E03-8EC3-B83BCD408191}" showPageBreaks="1" printArea="1" showAutoFilter="1" view="pageBreakPreview" topLeftCell="A43">
      <selection activeCell="E20" sqref="E20:F24 E28:F30 E34:F36 E44:F45 E49:F51 E55:F55"/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0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5:AS28">
        <filterColumn colId="7"/>
      </autoFilter>
    </customSheetView>
    <customSheetView guid="{C5F44875-2256-4473-BD8B-FE5F322CC657}" showPageBreaks="1" printArea="1" showAutoFilter="1" view="pageBreakPreview" topLeftCell="A43">
      <selection activeCell="E20" sqref="E20:F24 E28:F30 E34:F36 E44:F45 E49:F51 E55:F55"/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0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5:AS28">
        <filterColumn colId="7"/>
      </autoFilter>
    </customSheetView>
  </customSheetViews>
  <mergeCells count="6">
    <mergeCell ref="A27:C27"/>
    <mergeCell ref="B29:G29"/>
    <mergeCell ref="B30:G30"/>
    <mergeCell ref="A1:G1"/>
    <mergeCell ref="A2:G2"/>
    <mergeCell ref="A3:G3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2" orientation="portrait" blackAndWhite="1" useFirstPageNumber="1" r:id="rId3"/>
  <headerFooter alignWithMargins="0">
    <oddHeader xml:space="preserve">&amp;C   </oddHeader>
    <oddFooter>&amp;C&amp;"Times New Roman,Bold"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syncVertical="1" syncRef="A40" transitionEvaluation="1"/>
  <dimension ref="A1:J58"/>
  <sheetViews>
    <sheetView view="pageBreakPreview" topLeftCell="A40" zoomScaleNormal="70" zoomScaleSheetLayoutView="100" workbookViewId="0">
      <selection activeCell="N56" sqref="N56"/>
    </sheetView>
  </sheetViews>
  <sheetFormatPr defaultColWidth="11" defaultRowHeight="13.2"/>
  <cols>
    <col min="1" max="1" width="6.6640625" style="275" customWidth="1"/>
    <col min="2" max="2" width="8.6640625" style="316" customWidth="1"/>
    <col min="3" max="3" width="32.6640625" style="317" customWidth="1"/>
    <col min="4" max="4" width="8.5546875" style="233" customWidth="1"/>
    <col min="5" max="5" width="9.44140625" style="233" customWidth="1"/>
    <col min="6" max="6" width="10.33203125" style="231" customWidth="1"/>
    <col min="7" max="7" width="9.6640625" style="231" customWidth="1"/>
    <col min="8" max="8" width="2.88671875" style="231" customWidth="1"/>
    <col min="9" max="9" width="12.109375" style="231" customWidth="1"/>
    <col min="10" max="16384" width="11" style="231"/>
  </cols>
  <sheetData>
    <row r="1" spans="1:8">
      <c r="A1" s="1237" t="s">
        <v>327</v>
      </c>
      <c r="B1" s="1237"/>
      <c r="C1" s="1237"/>
      <c r="D1" s="1237"/>
      <c r="E1" s="1237"/>
      <c r="F1" s="1237"/>
      <c r="G1" s="1237"/>
      <c r="H1" s="529"/>
    </row>
    <row r="2" spans="1:8">
      <c r="A2" s="1238" t="s">
        <v>328</v>
      </c>
      <c r="B2" s="1238"/>
      <c r="C2" s="1238"/>
      <c r="D2" s="1238"/>
      <c r="E2" s="1238"/>
      <c r="F2" s="1238"/>
      <c r="G2" s="1238"/>
      <c r="H2" s="525"/>
    </row>
    <row r="3" spans="1:8" ht="27.6" customHeight="1">
      <c r="A3" s="1221" t="s">
        <v>516</v>
      </c>
      <c r="B3" s="1221"/>
      <c r="C3" s="1221"/>
      <c r="D3" s="1221"/>
      <c r="E3" s="1221"/>
      <c r="F3" s="1221"/>
      <c r="G3" s="1221"/>
      <c r="H3" s="1048"/>
    </row>
    <row r="4" spans="1:8" ht="13.8">
      <c r="A4" s="34"/>
      <c r="B4" s="1217"/>
      <c r="C4" s="1217"/>
      <c r="D4" s="1217"/>
      <c r="E4" s="1217"/>
      <c r="F4" s="1217"/>
      <c r="G4" s="1217"/>
      <c r="H4" s="521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>
      <c r="A6" s="34"/>
      <c r="B6" s="41" t="s">
        <v>543</v>
      </c>
      <c r="C6" s="30" t="s">
        <v>28</v>
      </c>
      <c r="D6" s="38" t="s">
        <v>73</v>
      </c>
      <c r="E6" s="32">
        <v>3901057</v>
      </c>
      <c r="F6" s="32">
        <v>46867</v>
      </c>
      <c r="G6" s="32">
        <f>SUM(E6:F6)</f>
        <v>3947924</v>
      </c>
      <c r="H6" s="32"/>
    </row>
    <row r="7" spans="1:8">
      <c r="A7" s="34"/>
      <c r="B7" s="41" t="s">
        <v>380</v>
      </c>
      <c r="C7" s="30" t="s">
        <v>379</v>
      </c>
      <c r="D7" s="38" t="s">
        <v>439</v>
      </c>
      <c r="E7" s="32">
        <v>1380</v>
      </c>
      <c r="F7" s="32" t="s">
        <v>130</v>
      </c>
      <c r="G7" s="32">
        <f>SUM(E7:F7)</f>
        <v>1380</v>
      </c>
      <c r="H7" s="32"/>
    </row>
    <row r="8" spans="1:8" ht="7.2" customHeight="1">
      <c r="A8" s="34"/>
      <c r="B8" s="41"/>
      <c r="C8" s="30"/>
      <c r="D8" s="38"/>
      <c r="E8" s="32"/>
      <c r="F8" s="32"/>
      <c r="G8" s="32"/>
      <c r="H8" s="32"/>
    </row>
    <row r="9" spans="1:8" ht="13.2" customHeight="1">
      <c r="A9" s="34"/>
      <c r="B9" s="41" t="s">
        <v>381</v>
      </c>
      <c r="C9" s="39" t="s">
        <v>30</v>
      </c>
      <c r="D9" s="40"/>
      <c r="E9" s="33"/>
      <c r="F9" s="33"/>
      <c r="G9" s="33"/>
      <c r="H9" s="33"/>
    </row>
    <row r="10" spans="1:8">
      <c r="A10" s="34"/>
      <c r="B10" s="37"/>
      <c r="C10" s="39" t="s">
        <v>141</v>
      </c>
      <c r="D10" s="40" t="s">
        <v>73</v>
      </c>
      <c r="E10" s="404">
        <f>G43</f>
        <v>29371</v>
      </c>
      <c r="F10" s="175">
        <v>0</v>
      </c>
      <c r="G10" s="33">
        <f>SUM(E10:F10)</f>
        <v>29371</v>
      </c>
      <c r="H10" s="33"/>
    </row>
    <row r="11" spans="1:8">
      <c r="A11" s="34"/>
      <c r="B11" s="41" t="s">
        <v>72</v>
      </c>
      <c r="C11" s="30" t="s">
        <v>382</v>
      </c>
      <c r="D11" s="42" t="s">
        <v>73</v>
      </c>
      <c r="E11" s="43">
        <f>SUM(E6:E10)</f>
        <v>3931808</v>
      </c>
      <c r="F11" s="43">
        <f>SUM(F6:F10)</f>
        <v>46867</v>
      </c>
      <c r="G11" s="43">
        <f>SUM(E11:F11)</f>
        <v>3978675</v>
      </c>
      <c r="H11" s="32"/>
    </row>
    <row r="12" spans="1:8">
      <c r="A12" s="34"/>
      <c r="B12" s="37"/>
      <c r="C12" s="30"/>
      <c r="D12" s="31"/>
      <c r="E12" s="31"/>
      <c r="F12" s="38"/>
      <c r="G12" s="31"/>
      <c r="H12" s="31"/>
    </row>
    <row r="13" spans="1:8">
      <c r="A13" s="34"/>
      <c r="B13" s="41" t="s">
        <v>509</v>
      </c>
      <c r="C13" s="30" t="s">
        <v>45</v>
      </c>
      <c r="D13" s="30"/>
      <c r="E13" s="30"/>
      <c r="F13" s="44"/>
      <c r="G13" s="30"/>
      <c r="H13" s="30"/>
    </row>
    <row r="14" spans="1:8" s="236" customFormat="1">
      <c r="A14" s="32"/>
      <c r="B14" s="394"/>
      <c r="C14" s="394"/>
      <c r="D14" s="394"/>
      <c r="E14" s="394"/>
      <c r="F14" s="394"/>
      <c r="G14" s="394"/>
      <c r="H14" s="394"/>
    </row>
    <row r="15" spans="1:8" s="236" customFormat="1" ht="13.8" thickBot="1">
      <c r="A15" s="45"/>
      <c r="B15" s="522"/>
      <c r="C15" s="522"/>
      <c r="D15" s="522"/>
      <c r="E15" s="522"/>
      <c r="F15" s="522"/>
      <c r="G15" s="522" t="s">
        <v>133</v>
      </c>
      <c r="H15" s="394"/>
    </row>
    <row r="16" spans="1:8" s="236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</row>
    <row r="17" spans="1:8" s="236" customFormat="1" ht="7.2" customHeight="1" thickTop="1">
      <c r="A17" s="237"/>
      <c r="B17" s="589"/>
      <c r="C17" s="200"/>
      <c r="D17" s="4"/>
      <c r="E17" s="506"/>
      <c r="F17" s="506"/>
      <c r="G17" s="4"/>
      <c r="H17" s="4"/>
    </row>
    <row r="18" spans="1:8" ht="13.95" customHeight="1">
      <c r="A18" s="573"/>
      <c r="B18" s="84"/>
      <c r="C18" s="110" t="s">
        <v>76</v>
      </c>
      <c r="D18" s="82"/>
      <c r="E18" s="514"/>
      <c r="F18" s="514"/>
      <c r="G18" s="82"/>
      <c r="H18" s="82"/>
    </row>
    <row r="19" spans="1:8" ht="13.95" customHeight="1">
      <c r="A19" s="573" t="s">
        <v>77</v>
      </c>
      <c r="B19" s="77">
        <v>2055</v>
      </c>
      <c r="C19" s="158" t="s">
        <v>168</v>
      </c>
      <c r="D19" s="82"/>
      <c r="E19" s="514"/>
      <c r="F19" s="514"/>
      <c r="G19" s="82"/>
      <c r="H19" s="82"/>
    </row>
    <row r="20" spans="1:8" s="233" customFormat="1">
      <c r="A20" s="251"/>
      <c r="B20" s="106">
        <v>0.10100000000000001</v>
      </c>
      <c r="C20" s="78" t="s">
        <v>329</v>
      </c>
      <c r="D20" s="807"/>
      <c r="E20" s="807"/>
      <c r="F20" s="807"/>
      <c r="G20" s="807"/>
      <c r="H20" s="519"/>
    </row>
    <row r="21" spans="1:8" s="233" customFormat="1">
      <c r="A21" s="251"/>
      <c r="B21" s="75">
        <v>63</v>
      </c>
      <c r="C21" s="733" t="s">
        <v>330</v>
      </c>
    </row>
    <row r="22" spans="1:8" ht="52.8">
      <c r="A22" s="252"/>
      <c r="B22" s="75">
        <v>83</v>
      </c>
      <c r="C22" s="733" t="s">
        <v>397</v>
      </c>
    </row>
    <row r="23" spans="1:8">
      <c r="A23" s="252"/>
      <c r="B23" s="103" t="s">
        <v>398</v>
      </c>
      <c r="C23" s="733" t="s">
        <v>388</v>
      </c>
      <c r="D23" s="680"/>
      <c r="E23" s="680">
        <v>2199</v>
      </c>
      <c r="F23" s="681"/>
      <c r="G23" s="681">
        <f>SUM(E23:F23)</f>
        <v>2199</v>
      </c>
      <c r="H23" s="231" t="s">
        <v>240</v>
      </c>
    </row>
    <row r="24" spans="1:8" ht="52.8">
      <c r="A24" s="251" t="s">
        <v>72</v>
      </c>
      <c r="B24" s="75">
        <v>83</v>
      </c>
      <c r="C24" s="733" t="s">
        <v>397</v>
      </c>
      <c r="D24" s="680"/>
      <c r="E24" s="680">
        <f>E23</f>
        <v>2199</v>
      </c>
      <c r="F24" s="681">
        <f>F23</f>
        <v>0</v>
      </c>
      <c r="G24" s="681">
        <f t="shared" ref="G24:G26" si="0">G23</f>
        <v>2199</v>
      </c>
    </row>
    <row r="25" spans="1:8" s="1032" customFormat="1">
      <c r="A25" s="251" t="s">
        <v>72</v>
      </c>
      <c r="B25" s="75">
        <v>63</v>
      </c>
      <c r="C25" s="733" t="s">
        <v>330</v>
      </c>
      <c r="D25" s="1055"/>
      <c r="E25" s="1055">
        <f>E24</f>
        <v>2199</v>
      </c>
      <c r="F25" s="1055">
        <f t="shared" ref="F25:F26" si="1">F24</f>
        <v>0</v>
      </c>
      <c r="G25" s="1055">
        <f t="shared" si="0"/>
        <v>2199</v>
      </c>
      <c r="H25" s="1056"/>
    </row>
    <row r="26" spans="1:8" s="1032" customFormat="1">
      <c r="A26" s="251" t="s">
        <v>72</v>
      </c>
      <c r="B26" s="106">
        <v>0.10100000000000001</v>
      </c>
      <c r="C26" s="78" t="s">
        <v>329</v>
      </c>
      <c r="D26" s="1055"/>
      <c r="E26" s="1055">
        <f>E25</f>
        <v>2199</v>
      </c>
      <c r="F26" s="1055">
        <f t="shared" si="1"/>
        <v>0</v>
      </c>
      <c r="G26" s="1055">
        <f t="shared" si="0"/>
        <v>2199</v>
      </c>
    </row>
    <row r="27" spans="1:8">
      <c r="A27" s="251"/>
      <c r="B27" s="106"/>
      <c r="C27" s="78"/>
    </row>
    <row r="28" spans="1:8" ht="14.4" customHeight="1">
      <c r="A28" s="251"/>
      <c r="B28" s="106">
        <v>0.109</v>
      </c>
      <c r="C28" s="78" t="s">
        <v>399</v>
      </c>
    </row>
    <row r="29" spans="1:8" ht="14.4" customHeight="1">
      <c r="A29" s="251"/>
      <c r="B29" s="791">
        <v>0.45</v>
      </c>
      <c r="C29" s="733" t="s">
        <v>33</v>
      </c>
    </row>
    <row r="30" spans="1:8" ht="14.4" customHeight="1">
      <c r="A30" s="251"/>
      <c r="B30" s="103" t="s">
        <v>295</v>
      </c>
      <c r="C30" s="733" t="s">
        <v>79</v>
      </c>
      <c r="E30" s="233">
        <v>400</v>
      </c>
      <c r="G30" s="231">
        <f t="shared" ref="G30:G32" si="2">SUM(E30:F30)</f>
        <v>400</v>
      </c>
    </row>
    <row r="31" spans="1:8" ht="14.4" customHeight="1">
      <c r="A31" s="251"/>
      <c r="B31" s="103" t="s">
        <v>296</v>
      </c>
      <c r="C31" s="733" t="s">
        <v>135</v>
      </c>
      <c r="E31" s="233">
        <v>500</v>
      </c>
      <c r="G31" s="231">
        <f t="shared" si="2"/>
        <v>500</v>
      </c>
    </row>
    <row r="32" spans="1:8" ht="14.4" customHeight="1">
      <c r="A32" s="251"/>
      <c r="B32" s="103" t="s">
        <v>400</v>
      </c>
      <c r="C32" s="733" t="s">
        <v>91</v>
      </c>
      <c r="D32" s="680"/>
      <c r="E32" s="680">
        <v>400</v>
      </c>
      <c r="F32" s="681"/>
      <c r="G32" s="681">
        <f t="shared" si="2"/>
        <v>400</v>
      </c>
    </row>
    <row r="33" spans="1:8" ht="14.4" customHeight="1">
      <c r="A33" s="251" t="s">
        <v>72</v>
      </c>
      <c r="B33" s="791">
        <v>0.45</v>
      </c>
      <c r="C33" s="733" t="s">
        <v>33</v>
      </c>
      <c r="D33" s="680"/>
      <c r="E33" s="680">
        <f>SUM(E30:E32)</f>
        <v>1300</v>
      </c>
      <c r="F33" s="680">
        <f t="shared" ref="F33:G33" si="3">SUM(F30:F32)</f>
        <v>0</v>
      </c>
      <c r="G33" s="680">
        <f t="shared" si="3"/>
        <v>1300</v>
      </c>
    </row>
    <row r="34" spans="1:8" ht="14.4" customHeight="1">
      <c r="A34" s="568" t="s">
        <v>72</v>
      </c>
      <c r="B34" s="1054">
        <v>0.109</v>
      </c>
      <c r="C34" s="83" t="s">
        <v>399</v>
      </c>
      <c r="D34" s="617"/>
      <c r="E34" s="617">
        <f>E33</f>
        <v>1300</v>
      </c>
      <c r="F34" s="617">
        <f t="shared" ref="F34:G34" si="4">F33</f>
        <v>0</v>
      </c>
      <c r="G34" s="617">
        <f t="shared" si="4"/>
        <v>1300</v>
      </c>
    </row>
    <row r="35" spans="1:8">
      <c r="A35" s="251"/>
      <c r="B35" s="77"/>
      <c r="C35" s="78"/>
    </row>
    <row r="36" spans="1:8" ht="15" customHeight="1">
      <c r="A36" s="251"/>
      <c r="B36" s="106">
        <v>0.115</v>
      </c>
      <c r="C36" s="78" t="s">
        <v>401</v>
      </c>
    </row>
    <row r="37" spans="1:8" ht="26.4">
      <c r="A37" s="251"/>
      <c r="B37" s="75">
        <v>19</v>
      </c>
      <c r="C37" s="733" t="s">
        <v>402</v>
      </c>
      <c r="E37" s="235"/>
      <c r="F37" s="234"/>
      <c r="G37" s="234"/>
    </row>
    <row r="38" spans="1:8" ht="26.4">
      <c r="A38" s="251"/>
      <c r="B38" s="75" t="s">
        <v>209</v>
      </c>
      <c r="C38" s="733" t="s">
        <v>517</v>
      </c>
      <c r="D38" s="235"/>
      <c r="E38" s="235">
        <v>19672</v>
      </c>
      <c r="F38" s="234"/>
      <c r="G38" s="234">
        <f>SUM(E38:F38)</f>
        <v>19672</v>
      </c>
    </row>
    <row r="39" spans="1:8" ht="26.4">
      <c r="A39" s="251"/>
      <c r="B39" s="75" t="s">
        <v>390</v>
      </c>
      <c r="C39" s="733" t="s">
        <v>403</v>
      </c>
      <c r="D39" s="680"/>
      <c r="E39" s="680">
        <v>6200</v>
      </c>
      <c r="F39" s="681"/>
      <c r="G39" s="681">
        <f>SUM(E39:F39)</f>
        <v>6200</v>
      </c>
    </row>
    <row r="40" spans="1:8" ht="26.4">
      <c r="A40" s="251" t="s">
        <v>72</v>
      </c>
      <c r="B40" s="75">
        <v>19</v>
      </c>
      <c r="C40" s="733" t="s">
        <v>402</v>
      </c>
      <c r="D40" s="680"/>
      <c r="E40" s="680">
        <f>SUM(E38:E39)</f>
        <v>25872</v>
      </c>
      <c r="F40" s="681">
        <f>SUM(F38:F39)</f>
        <v>0</v>
      </c>
      <c r="G40" s="681">
        <f>SUM(G38:G39)</f>
        <v>25872</v>
      </c>
      <c r="H40" s="231" t="s">
        <v>240</v>
      </c>
    </row>
    <row r="41" spans="1:8" ht="15" customHeight="1">
      <c r="A41" s="251" t="s">
        <v>72</v>
      </c>
      <c r="B41" s="106">
        <v>0.115</v>
      </c>
      <c r="C41" s="78" t="s">
        <v>401</v>
      </c>
      <c r="D41" s="617"/>
      <c r="E41" s="617">
        <f>E40</f>
        <v>25872</v>
      </c>
      <c r="F41" s="617">
        <f t="shared" ref="F41:G41" si="5">F40</f>
        <v>0</v>
      </c>
      <c r="G41" s="617">
        <f t="shared" si="5"/>
        <v>25872</v>
      </c>
    </row>
    <row r="42" spans="1:8" ht="15" customHeight="1">
      <c r="A42" s="568" t="s">
        <v>72</v>
      </c>
      <c r="B42" s="92">
        <v>2055</v>
      </c>
      <c r="C42" s="961" t="s">
        <v>168</v>
      </c>
      <c r="D42" s="908"/>
      <c r="E42" s="908">
        <f>E41+E34+E26</f>
        <v>29371</v>
      </c>
      <c r="F42" s="908">
        <f t="shared" ref="F42:G42" si="6">F41+F34+F26</f>
        <v>0</v>
      </c>
      <c r="G42" s="908">
        <f t="shared" si="6"/>
        <v>29371</v>
      </c>
    </row>
    <row r="43" spans="1:8" ht="15" customHeight="1">
      <c r="A43" s="962" t="s">
        <v>72</v>
      </c>
      <c r="B43" s="963"/>
      <c r="C43" s="673" t="s">
        <v>76</v>
      </c>
      <c r="D43" s="908"/>
      <c r="E43" s="908">
        <f>E42</f>
        <v>29371</v>
      </c>
      <c r="F43" s="908">
        <f t="shared" ref="F43:G43" si="7">F42</f>
        <v>0</v>
      </c>
      <c r="G43" s="908">
        <f t="shared" si="7"/>
        <v>29371</v>
      </c>
    </row>
    <row r="44" spans="1:8" ht="15" customHeight="1">
      <c r="A44" s="568" t="s">
        <v>72</v>
      </c>
      <c r="B44" s="92"/>
      <c r="C44" s="188" t="s">
        <v>73</v>
      </c>
      <c r="D44" s="617"/>
      <c r="E44" s="617">
        <f>E42</f>
        <v>29371</v>
      </c>
      <c r="F44" s="617">
        <f t="shared" ref="F44:G44" si="8">F42</f>
        <v>0</v>
      </c>
      <c r="G44" s="617">
        <f t="shared" si="8"/>
        <v>29371</v>
      </c>
    </row>
    <row r="45" spans="1:8">
      <c r="A45" s="251"/>
      <c r="B45" s="77"/>
      <c r="C45" s="158"/>
      <c r="D45" s="235"/>
      <c r="E45" s="235"/>
      <c r="F45" s="235"/>
      <c r="G45" s="235"/>
    </row>
    <row r="46" spans="1:8">
      <c r="A46" s="1222" t="s">
        <v>242</v>
      </c>
      <c r="B46" s="1222"/>
      <c r="C46" s="1222"/>
      <c r="D46" s="280"/>
      <c r="E46" s="280"/>
      <c r="F46" s="212"/>
      <c r="G46" s="224"/>
    </row>
    <row r="47" spans="1:8">
      <c r="A47" s="892" t="s">
        <v>240</v>
      </c>
      <c r="B47" s="1219" t="s">
        <v>503</v>
      </c>
      <c r="C47" s="1219"/>
      <c r="D47" s="1219"/>
      <c r="E47" s="1219"/>
      <c r="F47" s="1219"/>
      <c r="G47" s="1219"/>
    </row>
    <row r="48" spans="1:8">
      <c r="A48" s="251"/>
      <c r="B48" s="77"/>
      <c r="C48" s="158"/>
    </row>
    <row r="49" spans="1:10">
      <c r="A49" s="251"/>
      <c r="B49" s="77"/>
      <c r="C49" s="158"/>
    </row>
    <row r="50" spans="1:10">
      <c r="A50" s="251"/>
      <c r="B50" s="77"/>
      <c r="C50" s="158"/>
    </row>
    <row r="51" spans="1:10">
      <c r="A51" s="251"/>
      <c r="B51" s="77"/>
      <c r="C51" s="158"/>
    </row>
    <row r="52" spans="1:10">
      <c r="A52" s="251"/>
      <c r="B52" s="77"/>
      <c r="C52" s="158"/>
    </row>
    <row r="53" spans="1:10">
      <c r="A53" s="251"/>
      <c r="B53" s="77"/>
      <c r="C53" s="158"/>
      <c r="D53" s="235"/>
      <c r="E53" s="235"/>
      <c r="F53" s="234"/>
      <c r="G53" s="234"/>
      <c r="H53" s="234"/>
      <c r="I53" s="234"/>
      <c r="J53" s="234"/>
    </row>
    <row r="54" spans="1:10">
      <c r="C54" s="1155"/>
      <c r="D54" s="1154"/>
      <c r="E54" s="389"/>
      <c r="F54" s="1154"/>
      <c r="G54" s="389"/>
      <c r="H54" s="234"/>
      <c r="I54" s="234"/>
      <c r="J54" s="234"/>
    </row>
    <row r="55" spans="1:10">
      <c r="C55" s="1155"/>
      <c r="D55" s="255"/>
      <c r="E55" s="255"/>
      <c r="F55" s="255"/>
      <c r="G55" s="255"/>
      <c r="H55" s="234"/>
      <c r="I55" s="234"/>
      <c r="J55" s="234"/>
    </row>
    <row r="56" spans="1:10">
      <c r="C56" s="1155"/>
      <c r="D56" s="380"/>
      <c r="E56" s="380"/>
      <c r="F56" s="380"/>
      <c r="G56" s="380"/>
      <c r="H56" s="234"/>
      <c r="I56" s="234"/>
      <c r="J56" s="234"/>
    </row>
    <row r="57" spans="1:10">
      <c r="C57" s="1155"/>
      <c r="D57" s="235"/>
      <c r="E57" s="235"/>
      <c r="F57" s="234"/>
      <c r="G57" s="234"/>
      <c r="H57" s="234"/>
      <c r="I57" s="234"/>
      <c r="J57" s="234"/>
    </row>
    <row r="58" spans="1:10">
      <c r="C58" s="1155"/>
      <c r="D58" s="235"/>
      <c r="E58" s="235"/>
      <c r="F58" s="234"/>
      <c r="G58" s="234"/>
      <c r="H58" s="234"/>
      <c r="I58" s="234"/>
      <c r="J58" s="234"/>
    </row>
  </sheetData>
  <autoFilter ref="A16:H16">
    <filterColumn colId="7"/>
  </autoFilter>
  <customSheetViews>
    <customSheetView guid="{A48B2B02-857B-4E03-8EC3-B83BCD408191}" showPageBreaks="1" printArea="1" showAutoFilter="1" view="pageBreakPreview" topLeftCell="A300">
      <selection activeCell="E20" sqref="E20:F29 E35:F39 E45:F51 E55:F59 E62:F62 E69:F72 E76:F81 E85:F90 E94:F100 E106:F109 E113:F118 E124:F129 E133:F138 E142:F147 E151:F156 E160:F163 E169:F169 E175:F180 E186:F189 E192:F192 E197:F202 E207:F209 E213:F218 E222:F222 E232:F234 E242:F245 E251:F255 E261:F266 E276:F276 E286:F286 E289:F289 E295:F298 E308:F309"/>
      <rowBreaks count="1" manualBreakCount="1">
        <brk id="37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2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4:W14">
        <filterColumn colId="7"/>
      </autoFilter>
    </customSheetView>
    <customSheetView guid="{C5F44875-2256-4473-BD8B-FE5F322CC657}" showPageBreaks="1" printArea="1" showAutoFilter="1" view="pageBreakPreview" topLeftCell="A300">
      <selection activeCell="E20" sqref="E20:F29 E35:F39 E45:F51 E55:F59 E62:F62 E69:F72 E76:F81 E85:F90 E94:F100 E106:F109 E113:F118 E124:F129 E133:F138 E142:F147 E151:F156 E160:F163 E169:F169 E175:F180 E186:F189 E192:F192 E197:F202 E207:F209 E213:F218 E222:F222 E232:F234 E242:F245 E251:F255 E261:F266 E276:F276 E286:F286 E289:F289 E295:F298 E308:F309"/>
      <rowBreaks count="1" manualBreakCount="1">
        <brk id="37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2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4:W14">
        <filterColumn colId="7"/>
      </autoFilter>
    </customSheetView>
  </customSheetViews>
  <mergeCells count="6">
    <mergeCell ref="B47:G47"/>
    <mergeCell ref="A1:G1"/>
    <mergeCell ref="A2:G2"/>
    <mergeCell ref="A3:G3"/>
    <mergeCell ref="B4:G4"/>
    <mergeCell ref="A46:C46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3" orientation="portrait" blackAndWhite="1" useFirstPageNumber="1" r:id="rId3"/>
  <headerFooter alignWithMargins="0">
    <oddHeader xml:space="preserve">&amp;C   </oddHeader>
    <oddFooter>&amp;C&amp;"Times New Roman,Bold"&amp;P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syncVertical="1" syncRef="A31" transitionEvaluation="1" codeName="Sheet25"/>
  <dimension ref="A1:H48"/>
  <sheetViews>
    <sheetView view="pageBreakPreview" topLeftCell="A31" zoomScaleNormal="70" zoomScaleSheetLayoutView="100" workbookViewId="0">
      <selection activeCell="N56" sqref="N56"/>
    </sheetView>
  </sheetViews>
  <sheetFormatPr defaultColWidth="11" defaultRowHeight="13.2"/>
  <cols>
    <col min="1" max="1" width="6.44140625" style="275" customWidth="1"/>
    <col min="2" max="2" width="8.109375" style="316" customWidth="1"/>
    <col min="3" max="3" width="32.6640625" style="317" customWidth="1"/>
    <col min="4" max="4" width="8.5546875" style="233" customWidth="1"/>
    <col min="5" max="5" width="9.44140625" style="233" customWidth="1"/>
    <col min="6" max="6" width="10.33203125" style="231" customWidth="1"/>
    <col min="7" max="7" width="9.6640625" style="231" customWidth="1"/>
    <col min="8" max="8" width="3.33203125" style="231" customWidth="1"/>
    <col min="9" max="16384" width="11" style="231"/>
  </cols>
  <sheetData>
    <row r="1" spans="1:8">
      <c r="A1" s="1237" t="s">
        <v>115</v>
      </c>
      <c r="B1" s="1237"/>
      <c r="C1" s="1237"/>
      <c r="D1" s="1237"/>
      <c r="E1" s="1237"/>
      <c r="F1" s="1237"/>
      <c r="G1" s="1237"/>
      <c r="H1" s="645"/>
    </row>
    <row r="2" spans="1:8">
      <c r="A2" s="1238" t="s">
        <v>116</v>
      </c>
      <c r="B2" s="1238"/>
      <c r="C2" s="1238"/>
      <c r="D2" s="1238"/>
      <c r="E2" s="1238"/>
      <c r="F2" s="1238"/>
      <c r="G2" s="1238"/>
      <c r="H2" s="644"/>
    </row>
    <row r="3" spans="1:8" ht="27" customHeight="1">
      <c r="A3" s="1221" t="s">
        <v>518</v>
      </c>
      <c r="B3" s="1221"/>
      <c r="C3" s="1221"/>
      <c r="D3" s="1221"/>
      <c r="E3" s="1221"/>
      <c r="F3" s="1221"/>
      <c r="G3" s="1221"/>
      <c r="H3" s="1048"/>
    </row>
    <row r="4" spans="1:8" ht="13.8">
      <c r="A4" s="34"/>
      <c r="B4" s="642"/>
      <c r="C4" s="642"/>
      <c r="D4" s="642"/>
      <c r="E4" s="642"/>
      <c r="F4" s="642"/>
      <c r="G4" s="642"/>
      <c r="H4" s="642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>
      <c r="A6" s="34"/>
      <c r="B6" s="41" t="s">
        <v>543</v>
      </c>
      <c r="C6" s="30" t="s">
        <v>28</v>
      </c>
      <c r="D6" s="38" t="s">
        <v>73</v>
      </c>
      <c r="E6" s="32">
        <v>2100379</v>
      </c>
      <c r="F6" s="32">
        <v>747688</v>
      </c>
      <c r="G6" s="32">
        <f>SUM(E6:F6)</f>
        <v>2848067</v>
      </c>
      <c r="H6" s="32"/>
    </row>
    <row r="7" spans="1:8">
      <c r="A7" s="34"/>
      <c r="B7" s="41" t="s">
        <v>380</v>
      </c>
      <c r="C7" s="30" t="s">
        <v>379</v>
      </c>
      <c r="D7" s="38" t="s">
        <v>439</v>
      </c>
      <c r="E7" s="32">
        <v>3000</v>
      </c>
      <c r="F7" s="32">
        <v>60266</v>
      </c>
      <c r="G7" s="32">
        <f>SUM(E7:F7)</f>
        <v>63266</v>
      </c>
      <c r="H7" s="32"/>
    </row>
    <row r="8" spans="1:8">
      <c r="A8" s="34"/>
      <c r="B8" s="41"/>
      <c r="C8" s="30"/>
      <c r="D8" s="38"/>
      <c r="E8" s="32"/>
      <c r="F8" s="32"/>
      <c r="G8" s="32"/>
      <c r="H8" s="32"/>
    </row>
    <row r="9" spans="1:8" ht="14.4" customHeight="1">
      <c r="A9" s="34"/>
      <c r="B9" s="41" t="s">
        <v>381</v>
      </c>
      <c r="C9" s="39" t="s">
        <v>30</v>
      </c>
      <c r="D9" s="40"/>
      <c r="E9" s="33"/>
      <c r="F9" s="33"/>
      <c r="G9" s="33"/>
      <c r="H9" s="33"/>
    </row>
    <row r="10" spans="1:8" ht="14.4" customHeight="1">
      <c r="A10" s="34"/>
      <c r="B10" s="37"/>
      <c r="C10" s="39" t="s">
        <v>141</v>
      </c>
      <c r="D10" s="40" t="s">
        <v>73</v>
      </c>
      <c r="E10" s="404">
        <v>0</v>
      </c>
      <c r="F10" s="390">
        <f>G35</f>
        <v>45445</v>
      </c>
      <c r="G10" s="33">
        <f>SUM(E10:F10)</f>
        <v>45445</v>
      </c>
      <c r="H10" s="33"/>
    </row>
    <row r="11" spans="1:8" ht="14.4" customHeight="1">
      <c r="A11" s="34"/>
      <c r="B11" s="41" t="s">
        <v>72</v>
      </c>
      <c r="C11" s="30" t="s">
        <v>382</v>
      </c>
      <c r="D11" s="42" t="s">
        <v>73</v>
      </c>
      <c r="E11" s="43">
        <f>SUM(E6:E10)</f>
        <v>2103379</v>
      </c>
      <c r="F11" s="43">
        <f>SUM(F6:F10)</f>
        <v>853399</v>
      </c>
      <c r="G11" s="43">
        <f>SUM(E11:F11)</f>
        <v>2956778</v>
      </c>
      <c r="H11" s="32"/>
    </row>
    <row r="12" spans="1:8">
      <c r="A12" s="34"/>
      <c r="B12" s="37"/>
      <c r="C12" s="30"/>
      <c r="D12" s="31"/>
      <c r="E12" s="31"/>
      <c r="F12" s="38"/>
      <c r="G12" s="31"/>
      <c r="H12" s="31"/>
    </row>
    <row r="13" spans="1:8">
      <c r="A13" s="34"/>
      <c r="B13" s="41" t="s">
        <v>509</v>
      </c>
      <c r="C13" s="30" t="s">
        <v>45</v>
      </c>
      <c r="D13" s="30"/>
      <c r="E13" s="30"/>
      <c r="F13" s="44"/>
      <c r="G13" s="30"/>
      <c r="H13" s="30"/>
    </row>
    <row r="14" spans="1:8" s="236" customFormat="1">
      <c r="A14" s="32"/>
      <c r="B14" s="394"/>
      <c r="C14" s="394"/>
      <c r="D14" s="394"/>
      <c r="E14" s="394"/>
      <c r="F14" s="394"/>
      <c r="G14" s="394"/>
      <c r="H14" s="394"/>
    </row>
    <row r="15" spans="1:8" s="236" customFormat="1" ht="13.8" thickBot="1">
      <c r="A15" s="45"/>
      <c r="B15" s="643"/>
      <c r="C15" s="643"/>
      <c r="D15" s="643"/>
      <c r="E15" s="643"/>
      <c r="F15" s="643"/>
      <c r="G15" s="643" t="s">
        <v>133</v>
      </c>
      <c r="H15" s="394"/>
    </row>
    <row r="16" spans="1:8" s="236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</row>
    <row r="17" spans="1:8" ht="13.8" thickTop="1">
      <c r="A17" s="808"/>
      <c r="B17" s="75"/>
      <c r="C17" s="78" t="s">
        <v>32</v>
      </c>
    </row>
    <row r="18" spans="1:8">
      <c r="A18" s="808" t="s">
        <v>77</v>
      </c>
      <c r="B18" s="77">
        <v>4801</v>
      </c>
      <c r="C18" s="78" t="s">
        <v>107</v>
      </c>
    </row>
    <row r="19" spans="1:8">
      <c r="A19" s="808"/>
      <c r="B19" s="98">
        <v>5</v>
      </c>
      <c r="C19" s="733" t="s">
        <v>61</v>
      </c>
    </row>
    <row r="20" spans="1:8">
      <c r="A20" s="808"/>
      <c r="B20" s="99">
        <v>5.8</v>
      </c>
      <c r="C20" s="78" t="s">
        <v>38</v>
      </c>
    </row>
    <row r="21" spans="1:8" ht="26.4">
      <c r="A21" s="808"/>
      <c r="B21" s="98">
        <v>46</v>
      </c>
      <c r="C21" s="733" t="s">
        <v>149</v>
      </c>
    </row>
    <row r="22" spans="1:8">
      <c r="A22" s="808"/>
      <c r="B22" s="635">
        <v>79</v>
      </c>
      <c r="C22" s="733" t="s">
        <v>200</v>
      </c>
    </row>
    <row r="23" spans="1:8">
      <c r="A23" s="808"/>
      <c r="B23" s="101" t="s">
        <v>211</v>
      </c>
      <c r="C23" s="733" t="s">
        <v>17</v>
      </c>
      <c r="D23" s="680"/>
      <c r="E23" s="680">
        <v>36960</v>
      </c>
      <c r="F23" s="681"/>
      <c r="G23" s="681">
        <f>SUM(E23:F23)</f>
        <v>36960</v>
      </c>
      <c r="H23" s="231" t="s">
        <v>240</v>
      </c>
    </row>
    <row r="24" spans="1:8">
      <c r="A24" s="808" t="s">
        <v>72</v>
      </c>
      <c r="B24" s="635">
        <v>79</v>
      </c>
      <c r="C24" s="733" t="s">
        <v>200</v>
      </c>
      <c r="D24" s="680"/>
      <c r="E24" s="680">
        <f t="shared" ref="E24:G24" si="0">E23</f>
        <v>36960</v>
      </c>
      <c r="F24" s="681">
        <f t="shared" si="0"/>
        <v>0</v>
      </c>
      <c r="G24" s="681">
        <f t="shared" si="0"/>
        <v>36960</v>
      </c>
    </row>
    <row r="25" spans="1:8" ht="26.4">
      <c r="A25" s="808" t="s">
        <v>72</v>
      </c>
      <c r="B25" s="98">
        <v>46</v>
      </c>
      <c r="C25" s="733" t="s">
        <v>149</v>
      </c>
      <c r="D25" s="617"/>
      <c r="E25" s="617">
        <f>E24</f>
        <v>36960</v>
      </c>
      <c r="F25" s="617">
        <f t="shared" ref="F25:G25" si="1">F24</f>
        <v>0</v>
      </c>
      <c r="G25" s="617">
        <f t="shared" si="1"/>
        <v>36960</v>
      </c>
    </row>
    <row r="26" spans="1:8">
      <c r="A26" s="939"/>
      <c r="B26" s="98"/>
      <c r="C26" s="733"/>
      <c r="D26" s="235"/>
      <c r="E26" s="235"/>
      <c r="F26" s="235"/>
      <c r="G26" s="235"/>
    </row>
    <row r="27" spans="1:8" ht="26.4">
      <c r="A27" s="808"/>
      <c r="B27" s="98">
        <v>47</v>
      </c>
      <c r="C27" s="733" t="s">
        <v>212</v>
      </c>
    </row>
    <row r="28" spans="1:8">
      <c r="A28" s="808"/>
      <c r="B28" s="98">
        <v>80</v>
      </c>
      <c r="C28" s="733" t="s">
        <v>213</v>
      </c>
    </row>
    <row r="29" spans="1:8">
      <c r="A29" s="808"/>
      <c r="B29" s="98" t="s">
        <v>408</v>
      </c>
      <c r="C29" s="733" t="s">
        <v>17</v>
      </c>
      <c r="D29" s="680"/>
      <c r="E29" s="680">
        <v>8485</v>
      </c>
      <c r="F29" s="681"/>
      <c r="G29" s="681">
        <f>SUM(E29:F29)</f>
        <v>8485</v>
      </c>
      <c r="H29" s="231" t="s">
        <v>241</v>
      </c>
    </row>
    <row r="30" spans="1:8">
      <c r="A30" s="939" t="s">
        <v>72</v>
      </c>
      <c r="B30" s="98">
        <v>80</v>
      </c>
      <c r="C30" s="733" t="s">
        <v>213</v>
      </c>
      <c r="D30" s="680"/>
      <c r="E30" s="680">
        <f>E29</f>
        <v>8485</v>
      </c>
      <c r="F30" s="680">
        <f t="shared" ref="F30:G31" si="2">F29</f>
        <v>0</v>
      </c>
      <c r="G30" s="680">
        <f t="shared" si="2"/>
        <v>8485</v>
      </c>
    </row>
    <row r="31" spans="1:8" ht="26.4">
      <c r="A31" s="808" t="s">
        <v>72</v>
      </c>
      <c r="B31" s="98">
        <v>47</v>
      </c>
      <c r="C31" s="733" t="s">
        <v>212</v>
      </c>
      <c r="D31" s="617"/>
      <c r="E31" s="617">
        <f>E30</f>
        <v>8485</v>
      </c>
      <c r="F31" s="617">
        <f t="shared" si="2"/>
        <v>0</v>
      </c>
      <c r="G31" s="617">
        <f t="shared" si="2"/>
        <v>8485</v>
      </c>
    </row>
    <row r="32" spans="1:8">
      <c r="A32" s="808" t="s">
        <v>72</v>
      </c>
      <c r="B32" s="99">
        <v>5.8</v>
      </c>
      <c r="C32" s="78" t="s">
        <v>38</v>
      </c>
      <c r="D32" s="680"/>
      <c r="E32" s="680">
        <f>E31+E25</f>
        <v>45445</v>
      </c>
      <c r="F32" s="680">
        <f t="shared" ref="F32:G32" si="3">F31+F25</f>
        <v>0</v>
      </c>
      <c r="G32" s="680">
        <f t="shared" si="3"/>
        <v>45445</v>
      </c>
    </row>
    <row r="33" spans="1:8">
      <c r="A33" s="808" t="s">
        <v>72</v>
      </c>
      <c r="B33" s="679">
        <v>5</v>
      </c>
      <c r="C33" s="733" t="s">
        <v>61</v>
      </c>
      <c r="D33" s="680"/>
      <c r="E33" s="680">
        <f t="shared" ref="E33:G33" si="4">E32</f>
        <v>45445</v>
      </c>
      <c r="F33" s="680">
        <f t="shared" si="4"/>
        <v>0</v>
      </c>
      <c r="G33" s="680">
        <f t="shared" si="4"/>
        <v>45445</v>
      </c>
    </row>
    <row r="34" spans="1:8">
      <c r="A34" s="812" t="s">
        <v>72</v>
      </c>
      <c r="B34" s="77">
        <v>4801</v>
      </c>
      <c r="C34" s="78" t="s">
        <v>107</v>
      </c>
      <c r="E34" s="233">
        <f>E33</f>
        <v>45445</v>
      </c>
      <c r="F34" s="233">
        <f t="shared" ref="F34:G34" si="5">F33</f>
        <v>0</v>
      </c>
      <c r="G34" s="233">
        <f t="shared" si="5"/>
        <v>45445</v>
      </c>
    </row>
    <row r="35" spans="1:8">
      <c r="A35" s="89" t="s">
        <v>72</v>
      </c>
      <c r="B35" s="102"/>
      <c r="C35" s="90" t="s">
        <v>32</v>
      </c>
      <c r="D35" s="617"/>
      <c r="E35" s="617">
        <f t="shared" ref="E35" si="6">E34</f>
        <v>45445</v>
      </c>
      <c r="F35" s="617">
        <f t="shared" ref="F35:G35" si="7">F34</f>
        <v>0</v>
      </c>
      <c r="G35" s="617">
        <f t="shared" si="7"/>
        <v>45445</v>
      </c>
    </row>
    <row r="36" spans="1:8">
      <c r="A36" s="89" t="s">
        <v>72</v>
      </c>
      <c r="B36" s="102"/>
      <c r="C36" s="90" t="s">
        <v>73</v>
      </c>
      <c r="D36" s="617"/>
      <c r="E36" s="617">
        <f>E35</f>
        <v>45445</v>
      </c>
      <c r="F36" s="617">
        <f t="shared" ref="F36:G36" si="8">F35</f>
        <v>0</v>
      </c>
      <c r="G36" s="617">
        <f t="shared" si="8"/>
        <v>45445</v>
      </c>
    </row>
    <row r="37" spans="1:8" ht="15" customHeight="1">
      <c r="A37" s="701" t="s">
        <v>468</v>
      </c>
      <c r="B37" s="133"/>
      <c r="C37" s="928"/>
      <c r="D37" s="929"/>
      <c r="E37" s="929"/>
      <c r="F37" s="323"/>
      <c r="G37" s="323"/>
    </row>
    <row r="38" spans="1:8" ht="54.6" customHeight="1">
      <c r="A38" s="917" t="s">
        <v>240</v>
      </c>
      <c r="B38" s="1230" t="s">
        <v>551</v>
      </c>
      <c r="C38" s="1230"/>
      <c r="D38" s="1230"/>
      <c r="E38" s="1230"/>
      <c r="F38" s="1230"/>
      <c r="G38" s="1230"/>
    </row>
    <row r="39" spans="1:8" ht="43.2" customHeight="1">
      <c r="A39" s="917" t="s">
        <v>241</v>
      </c>
      <c r="B39" s="1230" t="s">
        <v>469</v>
      </c>
      <c r="C39" s="1230"/>
      <c r="D39" s="1230"/>
      <c r="E39" s="1230"/>
      <c r="F39" s="1230"/>
      <c r="G39" s="1230"/>
    </row>
    <row r="40" spans="1:8">
      <c r="A40" s="917"/>
      <c r="B40" s="75"/>
      <c r="C40" s="78"/>
      <c r="D40" s="235"/>
      <c r="E40" s="235"/>
      <c r="F40" s="234"/>
      <c r="G40" s="234"/>
    </row>
    <row r="41" spans="1:8">
      <c r="A41" s="914"/>
      <c r="B41" s="75"/>
      <c r="C41" s="78"/>
      <c r="D41" s="235"/>
      <c r="E41" s="235"/>
      <c r="F41" s="234"/>
      <c r="G41" s="234"/>
    </row>
    <row r="42" spans="1:8">
      <c r="A42" s="914"/>
      <c r="B42" s="75"/>
      <c r="C42" s="78"/>
      <c r="D42" s="235"/>
      <c r="E42" s="235"/>
      <c r="F42" s="234"/>
      <c r="G42" s="234"/>
    </row>
    <row r="43" spans="1:8">
      <c r="A43" s="914"/>
      <c r="B43" s="75"/>
      <c r="C43" s="78"/>
      <c r="D43" s="235"/>
      <c r="E43" s="235"/>
      <c r="F43" s="234"/>
      <c r="G43" s="234"/>
      <c r="H43" s="234"/>
    </row>
    <row r="44" spans="1:8">
      <c r="A44" s="914"/>
      <c r="B44" s="75"/>
      <c r="C44" s="78"/>
      <c r="D44" s="235"/>
      <c r="E44" s="235"/>
      <c r="F44" s="234"/>
      <c r="G44" s="234"/>
      <c r="H44" s="234"/>
    </row>
    <row r="45" spans="1:8">
      <c r="C45" s="1155"/>
      <c r="D45" s="1154"/>
      <c r="E45" s="389"/>
      <c r="F45" s="1154"/>
      <c r="G45" s="389"/>
      <c r="H45" s="234"/>
    </row>
    <row r="46" spans="1:8">
      <c r="C46" s="1155"/>
      <c r="D46" s="235"/>
      <c r="E46" s="235"/>
      <c r="F46" s="234"/>
      <c r="G46" s="234"/>
      <c r="H46" s="234"/>
    </row>
    <row r="47" spans="1:8">
      <c r="C47" s="1155"/>
      <c r="D47" s="235"/>
      <c r="E47" s="235"/>
      <c r="F47" s="234"/>
      <c r="G47" s="234"/>
      <c r="H47" s="234"/>
    </row>
    <row r="48" spans="1:8">
      <c r="C48" s="1155"/>
      <c r="D48" s="235"/>
      <c r="E48" s="235"/>
      <c r="F48" s="234"/>
      <c r="G48" s="234"/>
      <c r="H48" s="234"/>
    </row>
  </sheetData>
  <autoFilter ref="A16:H16">
    <filterColumn colId="7"/>
  </autoFilter>
  <customSheetViews>
    <customSheetView guid="{A48B2B02-857B-4E03-8EC3-B83BCD408191}" showPageBreaks="1" printArea="1" showAutoFilter="1" hiddenRows="1" view="pageBreakPreview" topLeftCell="A150">
      <selection activeCell="E22" sqref="E22:F22 E25:F25 E28:F28 E31:F31 E34:F34 E37:F37 E42:F42 E45:F45 E48:F48 E51:F51 E54:F54 E57:F57 E60:F60 E63:F63 E74:F74 E77:F77 E80:F80 E83:F83 E86:F86 E89:F89 E94:F94 E97:F97 E100:F100 E103:F103 E106:F106 E109:F109 E112:F112 E115:F115 E125:F125 E130:F130 E135:F135 E138:F138 E141:F141 E143:F143 E146:F146 E149:F149 E152:F152 E155:F155 E158:F158 E161:F161 E164:F164 E167:F167 E174:F174 E178:F178 E187:F195 E199:F199 E203:F204 E208:F209 E217:F223 E227:F229 E233:F235 E239:F241 E245:F245 E249:F251 E255:F255 E260:F261 E270:F270 E283:F283 E287:F287 E291:F291 E295:F295 E299:F299 E303:F303 E307:F307 E311:F311 E315:F315 E319:F319 E323:F323 E327:F327 E331:F331 E337:F337 E341:F341 E345:F345 E349:F349 E353:F353 E357:F357 E361:F361 E365:F365 E369:F369 E373:F373 E378:F378 E387:F387 E391:F391 E395:F395 E399:F399 E403:F403 E407:F407 E411:F411 E415:F415 E419:F419 E422:F422 E425:F425 E428:F428 E431:F431 E434:F434 E437:F437 E440:F440 E445:F445 E448:F448 E451:F451 E454:F454 E457:F457 E460:F460 E463:F463 E466:F466 E469:F469 E474:F474 E479:F479 E483:F483 E487:F487 E491:F491 E495:F495 E499:F499 E503:F503 F507 E507:E508 E511:F511 E515:F515 E519:F519 E523:F523 E527:F527 E531:F531 E535:F535 E539:F539 E542:F542 E545:F545 E548:F548 E551:F551 E554:F554 E557:F557 E560:F560 E563:F563 E571:F571 E575:F575 E582:F583"/>
      <rowBreaks count="2" manualBreakCount="2">
        <brk id="37" max="7" man="1"/>
        <brk id="54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4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5:R15">
        <filterColumn colId="7"/>
      </autoFilter>
    </customSheetView>
    <customSheetView guid="{C5F44875-2256-4473-BD8B-FE5F322CC657}" showPageBreaks="1" printArea="1" showAutoFilter="1" hiddenRows="1" view="pageBreakPreview" topLeftCell="A150">
      <selection activeCell="E22" sqref="E22:F22 E25:F25 E28:F28 E31:F31 E34:F34 E37:F37 E42:F42 E45:F45 E48:F48 E51:F51 E54:F54 E57:F57 E60:F60 E63:F63 E74:F74 E77:F77 E80:F80 E83:F83 E86:F86 E89:F89 E94:F94 E97:F97 E100:F100 E103:F103 E106:F106 E109:F109 E112:F112 E115:F115 E125:F125 E130:F130 E135:F135 E138:F138 E141:F141 E143:F143 E146:F146 E149:F149 E152:F152 E155:F155 E158:F158 E161:F161 E164:F164 E167:F167 E174:F174 E178:F178 E187:F195 E199:F199 E203:F204 E208:F209 E217:F223 E227:F229 E233:F235 E239:F241 E245:F245 E249:F251 E255:F255 E260:F261 E270:F270 E283:F283 E287:F287 E291:F291 E295:F295 E299:F299 E303:F303 E307:F307 E311:F311 E315:F315 E319:F319 E323:F323 E327:F327 E331:F331 E337:F337 E341:F341 E345:F345 E349:F349 E353:F353 E357:F357 E361:F361 E365:F365 E369:F369 E373:F373 E378:F378 E387:F387 E391:F391 E395:F395 E399:F399 E403:F403 E407:F407 E411:F411 E415:F415 E419:F419 E422:F422 E425:F425 E428:F428 E431:F431 E434:F434 E437:F437 E440:F440 E445:F445 E448:F448 E451:F451 E454:F454 E457:F457 E460:F460 E463:F463 E466:F466 E469:F469 E474:F474 E479:F479 E483:F483 E487:F487 E491:F491 E495:F495 E499:F499 E503:F503 F507 E507:E508 E511:F511 E515:F515 E519:F519 E523:F523 E527:F527 E531:F531 E535:F535 E539:F539 E542:F542 E545:F545 E548:F548 E551:F551 E554:F554 E557:F557 E560:F560 E563:F563 E571:F571 E575:F575 E582:F583"/>
      <rowBreaks count="2" manualBreakCount="2">
        <brk id="37" max="7" man="1"/>
        <brk id="54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4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5:R15">
        <filterColumn colId="7"/>
      </autoFilter>
    </customSheetView>
  </customSheetViews>
  <mergeCells count="5">
    <mergeCell ref="B38:G38"/>
    <mergeCell ref="B39:G39"/>
    <mergeCell ref="A1:G1"/>
    <mergeCell ref="A2:G2"/>
    <mergeCell ref="A3:G3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5" orientation="portrait" blackAndWhite="1" useFirstPageNumber="1" r:id="rId3"/>
  <headerFooter alignWithMargins="0">
    <oddHeader xml:space="preserve">&amp;C   </oddHeader>
    <oddFooter>&amp;C&amp;"Times New Roman,Bold"&amp;P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syncVertical="1" syncRef="D13" transitionEvaluation="1" codeName="Sheet26"/>
  <dimension ref="A1:I34"/>
  <sheetViews>
    <sheetView view="pageBreakPreview" topLeftCell="D13" zoomScaleSheetLayoutView="100" workbookViewId="0">
      <selection activeCell="N56" sqref="N56"/>
    </sheetView>
  </sheetViews>
  <sheetFormatPr defaultColWidth="11" defaultRowHeight="13.2"/>
  <cols>
    <col min="1" max="1" width="6.44140625" style="70" customWidth="1"/>
    <col min="2" max="2" width="8.109375" style="51" customWidth="1"/>
    <col min="3" max="3" width="34.33203125" style="13" customWidth="1"/>
    <col min="4" max="4" width="8.109375" style="14" customWidth="1"/>
    <col min="5" max="5" width="9.44140625" style="14" customWidth="1"/>
    <col min="6" max="6" width="10.33203125" style="13" customWidth="1"/>
    <col min="7" max="7" width="9.6640625" style="13" customWidth="1"/>
    <col min="8" max="8" width="3.6640625" style="13" customWidth="1"/>
    <col min="9" max="16384" width="11" style="13"/>
  </cols>
  <sheetData>
    <row r="1" spans="1:8" s="481" customFormat="1" ht="15" customHeight="1">
      <c r="A1" s="1240" t="s">
        <v>87</v>
      </c>
      <c r="B1" s="1240"/>
      <c r="C1" s="1240"/>
      <c r="D1" s="1240"/>
      <c r="E1" s="1240"/>
      <c r="F1" s="1240"/>
      <c r="G1" s="1240"/>
      <c r="H1" s="1114"/>
    </row>
    <row r="2" spans="1:8" s="481" customFormat="1" ht="15" customHeight="1">
      <c r="A2" s="1240" t="s">
        <v>88</v>
      </c>
      <c r="B2" s="1240"/>
      <c r="C2" s="1240"/>
      <c r="D2" s="1240"/>
      <c r="E2" s="1240"/>
      <c r="F2" s="1240"/>
      <c r="G2" s="1240"/>
      <c r="H2" s="1114"/>
    </row>
    <row r="3" spans="1:8" ht="28.2" customHeight="1">
      <c r="A3" s="1221" t="s">
        <v>520</v>
      </c>
      <c r="B3" s="1221"/>
      <c r="C3" s="1221"/>
      <c r="D3" s="1221"/>
      <c r="E3" s="1221"/>
      <c r="F3" s="1221"/>
      <c r="G3" s="1221"/>
      <c r="H3" s="641"/>
    </row>
    <row r="4" spans="1:8" ht="13.8">
      <c r="A4" s="34"/>
      <c r="B4" s="642"/>
      <c r="C4" s="642"/>
      <c r="D4" s="642"/>
      <c r="E4" s="642"/>
      <c r="F4" s="642"/>
      <c r="G4" s="642"/>
      <c r="H4" s="642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 s="481" customFormat="1" ht="14.4" customHeight="1">
      <c r="A6" s="499"/>
      <c r="B6" s="989" t="s">
        <v>27</v>
      </c>
      <c r="C6" s="761" t="s">
        <v>28</v>
      </c>
      <c r="D6" s="736" t="s">
        <v>73</v>
      </c>
      <c r="E6" s="612">
        <v>304235</v>
      </c>
      <c r="F6" s="612">
        <v>1086271</v>
      </c>
      <c r="G6" s="612">
        <f>SUM(E6:F6)</f>
        <v>1390506</v>
      </c>
      <c r="H6" s="612"/>
    </row>
    <row r="7" spans="1:8" s="481" customFormat="1" ht="14.4" customHeight="1">
      <c r="A7" s="499"/>
      <c r="B7" s="989" t="s">
        <v>29</v>
      </c>
      <c r="C7" s="761" t="s">
        <v>379</v>
      </c>
      <c r="D7" s="736" t="s">
        <v>439</v>
      </c>
      <c r="E7" s="612" t="s">
        <v>130</v>
      </c>
      <c r="F7" s="612">
        <v>4154</v>
      </c>
      <c r="G7" s="612">
        <f>SUM(E7:F7)</f>
        <v>4154</v>
      </c>
      <c r="H7" s="612"/>
    </row>
    <row r="8" spans="1:8" ht="12" customHeight="1">
      <c r="A8" s="34"/>
      <c r="B8" s="41"/>
      <c r="C8" s="30"/>
      <c r="D8" s="38"/>
      <c r="E8" s="32"/>
      <c r="F8" s="32"/>
      <c r="G8" s="32"/>
      <c r="H8" s="32"/>
    </row>
    <row r="9" spans="1:8" s="481" customFormat="1" ht="14.4" customHeight="1">
      <c r="A9" s="499"/>
      <c r="B9" s="989" t="s">
        <v>381</v>
      </c>
      <c r="C9" s="759" t="s">
        <v>30</v>
      </c>
      <c r="D9" s="760"/>
      <c r="E9" s="756"/>
      <c r="F9" s="756"/>
      <c r="G9" s="756"/>
      <c r="H9" s="756"/>
    </row>
    <row r="10" spans="1:8" s="481" customFormat="1" ht="14.4" customHeight="1">
      <c r="A10" s="499"/>
      <c r="B10" s="758"/>
      <c r="C10" s="759" t="s">
        <v>141</v>
      </c>
      <c r="D10" s="760" t="s">
        <v>73</v>
      </c>
      <c r="E10" s="1061">
        <v>0</v>
      </c>
      <c r="F10" s="1060">
        <f>G27</f>
        <v>4500</v>
      </c>
      <c r="G10" s="1062">
        <f>SUM(E10:F10)</f>
        <v>4500</v>
      </c>
      <c r="H10" s="756"/>
    </row>
    <row r="11" spans="1:8" s="481" customFormat="1" ht="15" customHeight="1">
      <c r="A11" s="499"/>
      <c r="B11" s="989" t="s">
        <v>72</v>
      </c>
      <c r="C11" s="761" t="s">
        <v>382</v>
      </c>
      <c r="D11" s="500" t="s">
        <v>73</v>
      </c>
      <c r="E11" s="501">
        <f>SUM(E6:E10)</f>
        <v>304235</v>
      </c>
      <c r="F11" s="501">
        <f>SUM(F6:F10)</f>
        <v>1094925</v>
      </c>
      <c r="G11" s="501">
        <f>SUM(E11:F11)</f>
        <v>1399160</v>
      </c>
      <c r="H11" s="612"/>
    </row>
    <row r="12" spans="1:8">
      <c r="A12" s="34"/>
      <c r="B12" s="37"/>
      <c r="C12" s="30"/>
      <c r="D12" s="31"/>
      <c r="E12" s="31"/>
      <c r="F12" s="38"/>
      <c r="G12" s="31"/>
      <c r="H12" s="31"/>
    </row>
    <row r="13" spans="1:8">
      <c r="A13" s="34"/>
      <c r="B13" s="41" t="s">
        <v>509</v>
      </c>
      <c r="C13" s="30" t="s">
        <v>45</v>
      </c>
      <c r="D13" s="30"/>
      <c r="E13" s="30"/>
      <c r="F13" s="44"/>
      <c r="G13" s="30"/>
      <c r="H13" s="30"/>
    </row>
    <row r="14" spans="1:8" s="1" customFormat="1" ht="12.6" customHeight="1">
      <c r="A14" s="32"/>
      <c r="B14" s="394"/>
      <c r="C14" s="394"/>
      <c r="D14" s="394"/>
      <c r="E14" s="394"/>
      <c r="F14" s="394"/>
      <c r="G14" s="394"/>
      <c r="H14" s="394"/>
    </row>
    <row r="15" spans="1:8" s="1" customFormat="1" ht="13.8" thickBot="1">
      <c r="A15" s="45"/>
      <c r="B15" s="643"/>
      <c r="C15" s="643"/>
      <c r="D15" s="643"/>
      <c r="E15" s="643"/>
      <c r="F15" s="643"/>
      <c r="G15" s="643" t="s">
        <v>133</v>
      </c>
      <c r="H15" s="394"/>
    </row>
    <row r="16" spans="1:8" s="1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</row>
    <row r="17" spans="1:9" ht="13.8" thickTop="1">
      <c r="A17" s="590"/>
      <c r="B17" s="663"/>
      <c r="C17" s="308" t="s">
        <v>32</v>
      </c>
    </row>
    <row r="18" spans="1:9" ht="26.4">
      <c r="A18" s="590" t="s">
        <v>77</v>
      </c>
      <c r="B18" s="307">
        <v>4215</v>
      </c>
      <c r="C18" s="308" t="s">
        <v>170</v>
      </c>
    </row>
    <row r="19" spans="1:9" ht="15" customHeight="1">
      <c r="A19" s="590"/>
      <c r="B19" s="309">
        <v>1</v>
      </c>
      <c r="C19" s="310" t="s">
        <v>89</v>
      </c>
    </row>
    <row r="20" spans="1:9" ht="15" customHeight="1">
      <c r="A20" s="590"/>
      <c r="B20" s="115">
        <v>1.101</v>
      </c>
      <c r="C20" s="308" t="s">
        <v>208</v>
      </c>
    </row>
    <row r="21" spans="1:9" ht="15" customHeight="1">
      <c r="A21" s="590"/>
      <c r="B21" s="309">
        <v>70</v>
      </c>
      <c r="C21" s="310" t="s">
        <v>216</v>
      </c>
    </row>
    <row r="22" spans="1:9" ht="15" customHeight="1">
      <c r="A22" s="590"/>
      <c r="B22" s="309" t="s">
        <v>210</v>
      </c>
      <c r="C22" s="310" t="s">
        <v>214</v>
      </c>
      <c r="D22" s="700"/>
      <c r="E22" s="700">
        <v>4500</v>
      </c>
      <c r="F22" s="831"/>
      <c r="G22" s="831">
        <f t="shared" ref="G22" si="0">SUM(E22:F22)</f>
        <v>4500</v>
      </c>
    </row>
    <row r="23" spans="1:9" ht="15" customHeight="1">
      <c r="A23" s="590" t="s">
        <v>72</v>
      </c>
      <c r="B23" s="309">
        <v>70</v>
      </c>
      <c r="C23" s="310" t="s">
        <v>216</v>
      </c>
      <c r="D23" s="700"/>
      <c r="E23" s="700">
        <f>SUM(E21:E22)</f>
        <v>4500</v>
      </c>
      <c r="F23" s="831">
        <f>SUM(F21:F22)</f>
        <v>0</v>
      </c>
      <c r="G23" s="831">
        <f>SUM(G21:G22)</f>
        <v>4500</v>
      </c>
    </row>
    <row r="24" spans="1:9" ht="15" customHeight="1">
      <c r="A24" s="590" t="s">
        <v>72</v>
      </c>
      <c r="B24" s="115">
        <v>1.101</v>
      </c>
      <c r="C24" s="308" t="s">
        <v>208</v>
      </c>
      <c r="D24" s="676"/>
      <c r="E24" s="676">
        <f>E23</f>
        <v>4500</v>
      </c>
      <c r="F24" s="676">
        <f t="shared" ref="F24:G27" si="1">F23</f>
        <v>0</v>
      </c>
      <c r="G24" s="676">
        <f t="shared" si="1"/>
        <v>4500</v>
      </c>
    </row>
    <row r="25" spans="1:9" ht="15" customHeight="1">
      <c r="A25" s="590" t="s">
        <v>72</v>
      </c>
      <c r="B25" s="309">
        <v>1</v>
      </c>
      <c r="C25" s="310" t="s">
        <v>89</v>
      </c>
      <c r="D25" s="676"/>
      <c r="E25" s="676">
        <f>E24</f>
        <v>4500</v>
      </c>
      <c r="F25" s="676">
        <f t="shared" si="1"/>
        <v>0</v>
      </c>
      <c r="G25" s="676">
        <f t="shared" si="1"/>
        <v>4500</v>
      </c>
    </row>
    <row r="26" spans="1:9" ht="26.4">
      <c r="A26" s="590" t="s">
        <v>72</v>
      </c>
      <c r="B26" s="307">
        <v>4215</v>
      </c>
      <c r="C26" s="308" t="s">
        <v>170</v>
      </c>
      <c r="E26" s="14">
        <f>E25</f>
        <v>4500</v>
      </c>
      <c r="F26" s="14">
        <f t="shared" si="1"/>
        <v>0</v>
      </c>
      <c r="G26" s="14">
        <f t="shared" si="1"/>
        <v>4500</v>
      </c>
    </row>
    <row r="27" spans="1:9">
      <c r="A27" s="825" t="s">
        <v>72</v>
      </c>
      <c r="B27" s="826"/>
      <c r="C27" s="670" t="s">
        <v>32</v>
      </c>
      <c r="D27" s="676"/>
      <c r="E27" s="676">
        <f>E26</f>
        <v>4500</v>
      </c>
      <c r="F27" s="676">
        <f t="shared" si="1"/>
        <v>0</v>
      </c>
      <c r="G27" s="676">
        <f t="shared" si="1"/>
        <v>4500</v>
      </c>
    </row>
    <row r="28" spans="1:9">
      <c r="A28" s="825" t="s">
        <v>72</v>
      </c>
      <c r="B28" s="826"/>
      <c r="C28" s="670" t="s">
        <v>73</v>
      </c>
      <c r="D28" s="676"/>
      <c r="E28" s="676">
        <f>E27</f>
        <v>4500</v>
      </c>
      <c r="F28" s="676">
        <f t="shared" ref="F28:G28" si="2">F27</f>
        <v>0</v>
      </c>
      <c r="G28" s="676">
        <f t="shared" si="2"/>
        <v>4500</v>
      </c>
    </row>
    <row r="29" spans="1:9">
      <c r="A29" s="590"/>
      <c r="B29" s="663"/>
      <c r="C29" s="308"/>
      <c r="D29" s="1115"/>
      <c r="E29" s="1115"/>
      <c r="F29" s="840"/>
      <c r="G29" s="840"/>
    </row>
    <row r="30" spans="1:9">
      <c r="A30" s="1239" t="s">
        <v>545</v>
      </c>
      <c r="B30" s="1239"/>
      <c r="C30" s="1239"/>
      <c r="D30" s="1239"/>
      <c r="E30" s="1239"/>
      <c r="F30" s="1239"/>
      <c r="G30" s="1239"/>
    </row>
    <row r="31" spans="1:9">
      <c r="A31" s="590"/>
      <c r="B31" s="663"/>
      <c r="C31" s="308"/>
      <c r="D31" s="57"/>
      <c r="E31" s="57"/>
      <c r="F31" s="65"/>
      <c r="G31" s="65"/>
      <c r="H31" s="65"/>
      <c r="I31" s="65"/>
    </row>
    <row r="32" spans="1:9">
      <c r="A32" s="590"/>
      <c r="B32" s="663"/>
      <c r="C32" s="308"/>
      <c r="D32" s="57"/>
      <c r="E32" s="57"/>
      <c r="F32" s="65"/>
      <c r="G32" s="65"/>
      <c r="H32" s="65"/>
      <c r="I32" s="65"/>
    </row>
    <row r="33" spans="4:9">
      <c r="D33" s="1154"/>
      <c r="E33" s="389"/>
      <c r="F33" s="1154"/>
      <c r="G33" s="389"/>
      <c r="H33" s="65"/>
      <c r="I33" s="65"/>
    </row>
    <row r="34" spans="4:9">
      <c r="D34" s="1162"/>
      <c r="E34" s="1162"/>
      <c r="F34" s="1162"/>
      <c r="G34" s="1162"/>
      <c r="H34" s="65"/>
      <c r="I34" s="65"/>
    </row>
  </sheetData>
  <autoFilter ref="A16:H16">
    <filterColumn colId="7"/>
  </autoFilter>
  <customSheetViews>
    <customSheetView guid="{A48B2B02-857B-4E03-8EC3-B83BCD408191}" showPageBreaks="1" printArea="1" showAutoFilter="1" view="pageBreakPreview" topLeftCell="A211">
      <selection activeCell="E20" sqref="E20:F20 E25:F25 E28:F28 E31:F31 E34:F34 E44:F51 E55:F57 E61:F63 E67:F69 E77:F78 E82:F83 E87:F87 E91:F92 E102:F102 E113:F113 E118:F118 E121:F121 E124:F124 E127:F127 E139:F143 E148:F148 E152:F158 E162:F165 E169:F173 E177:F182 E186:F190 E194:F194 E201:F201 E209:F212"/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8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4:Q26">
        <filterColumn colId="7"/>
      </autoFilter>
    </customSheetView>
    <customSheetView guid="{C5F44875-2256-4473-BD8B-FE5F322CC657}" showPageBreaks="1" printArea="1" showAutoFilter="1" view="pageBreakPreview" topLeftCell="A211">
      <selection activeCell="E20" sqref="E20:F20 E25:F25 E28:F28 E31:F31 E34:F34 E44:F51 E55:F57 E61:F63 E67:F69 E77:F78 E82:F83 E87:F87 E91:F92 E102:F102 E113:F113 E118:F118 E121:F121 E124:F124 E127:F127 E139:F143 E148:F148 E152:F158 E162:F165 E169:F173 E177:F182 E186:F190 E194:F194 E201:F201 E209:F212"/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8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4:Q26">
        <filterColumn colId="7"/>
      </autoFilter>
    </customSheetView>
  </customSheetViews>
  <mergeCells count="4">
    <mergeCell ref="A30:G30"/>
    <mergeCell ref="A3:G3"/>
    <mergeCell ref="A1:G1"/>
    <mergeCell ref="A2:G2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7" orientation="portrait" blackAndWhite="1" useFirstPageNumber="1" r:id="rId3"/>
  <headerFooter alignWithMargins="0">
    <oddHeader xml:space="preserve">&amp;C   </oddHeader>
    <oddFooter>&amp;C&amp;"Times New Roman,Bold"&amp;P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syncVertical="1" syncRef="A10" transitionEvaluation="1"/>
  <dimension ref="A1:J60"/>
  <sheetViews>
    <sheetView view="pageBreakPreview" topLeftCell="A10" zoomScaleNormal="115" zoomScaleSheetLayoutView="100" workbookViewId="0">
      <selection activeCell="C33" sqref="C33:I41"/>
    </sheetView>
  </sheetViews>
  <sheetFormatPr defaultColWidth="11" defaultRowHeight="13.2"/>
  <cols>
    <col min="1" max="1" width="6.6640625" style="178" customWidth="1"/>
    <col min="2" max="2" width="8.109375" style="71" customWidth="1"/>
    <col min="3" max="3" width="35.6640625" style="65" customWidth="1"/>
    <col min="4" max="4" width="8.6640625" style="14" customWidth="1"/>
    <col min="5" max="5" width="9.44140625" style="14" customWidth="1"/>
    <col min="6" max="6" width="11.44140625" style="13" customWidth="1"/>
    <col min="7" max="7" width="8.5546875" style="13" customWidth="1"/>
    <col min="8" max="8" width="4.109375" style="162" customWidth="1"/>
    <col min="9" max="10" width="11" style="186"/>
    <col min="11" max="16384" width="11" style="13"/>
  </cols>
  <sheetData>
    <row r="1" spans="1:8">
      <c r="A1" s="1242"/>
      <c r="B1" s="1242"/>
      <c r="C1" s="1242"/>
      <c r="D1" s="1242"/>
      <c r="E1" s="1242"/>
      <c r="F1" s="1242"/>
      <c r="G1" s="1242"/>
      <c r="H1" s="530"/>
    </row>
    <row r="2" spans="1:8">
      <c r="A2" s="1242" t="s">
        <v>331</v>
      </c>
      <c r="B2" s="1242"/>
      <c r="C2" s="1242"/>
      <c r="D2" s="1242"/>
      <c r="E2" s="1242"/>
      <c r="F2" s="1242"/>
      <c r="G2" s="1242"/>
      <c r="H2" s="530"/>
    </row>
    <row r="3" spans="1:8">
      <c r="A3" s="1243" t="s">
        <v>353</v>
      </c>
      <c r="B3" s="1243"/>
      <c r="C3" s="1243"/>
      <c r="D3" s="1243"/>
      <c r="E3" s="1243"/>
      <c r="F3" s="1243"/>
      <c r="G3" s="1243"/>
      <c r="H3" s="520"/>
    </row>
    <row r="4" spans="1:8" ht="13.8">
      <c r="A4" s="34"/>
      <c r="B4" s="1217"/>
      <c r="C4" s="1217"/>
      <c r="D4" s="1217"/>
      <c r="E4" s="1217"/>
      <c r="F4" s="1217"/>
      <c r="G4" s="1217"/>
      <c r="H4" s="376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40"/>
    </row>
    <row r="6" spans="1:8">
      <c r="A6" s="34"/>
      <c r="B6" s="41" t="s">
        <v>543</v>
      </c>
      <c r="C6" s="30" t="s">
        <v>28</v>
      </c>
      <c r="D6" s="377" t="s">
        <v>106</v>
      </c>
      <c r="E6" s="394">
        <v>51068</v>
      </c>
      <c r="F6" s="394">
        <v>0</v>
      </c>
      <c r="G6" s="394">
        <f>SUM(E6:F6)</f>
        <v>51068</v>
      </c>
      <c r="H6" s="38"/>
    </row>
    <row r="7" spans="1:8" ht="10.95" customHeight="1">
      <c r="A7" s="34"/>
      <c r="B7" s="41"/>
      <c r="C7" s="30"/>
      <c r="D7" s="377"/>
      <c r="E7" s="394"/>
      <c r="F7" s="394"/>
      <c r="G7" s="394"/>
      <c r="H7" s="38"/>
    </row>
    <row r="8" spans="1:8" ht="13.8">
      <c r="A8" s="34"/>
      <c r="B8" s="41" t="s">
        <v>380</v>
      </c>
      <c r="C8" s="39" t="s">
        <v>30</v>
      </c>
      <c r="D8" s="376"/>
      <c r="E8" s="521"/>
      <c r="F8" s="521"/>
      <c r="G8" s="521"/>
      <c r="H8" s="40"/>
    </row>
    <row r="9" spans="1:8" ht="13.8">
      <c r="A9" s="34"/>
      <c r="B9" s="37"/>
      <c r="C9" s="39" t="s">
        <v>141</v>
      </c>
      <c r="D9" s="376" t="s">
        <v>106</v>
      </c>
      <c r="E9" s="847">
        <f>G26</f>
        <v>3000</v>
      </c>
      <c r="F9" s="591">
        <v>0</v>
      </c>
      <c r="G9" s="521">
        <f>SUM(E9:F9)</f>
        <v>3000</v>
      </c>
      <c r="H9" s="40"/>
    </row>
    <row r="10" spans="1:8">
      <c r="A10" s="34"/>
      <c r="B10" s="41" t="s">
        <v>72</v>
      </c>
      <c r="C10" s="30" t="s">
        <v>382</v>
      </c>
      <c r="D10" s="592" t="s">
        <v>106</v>
      </c>
      <c r="E10" s="593">
        <f>SUM(E6:E9)</f>
        <v>54068</v>
      </c>
      <c r="F10" s="593">
        <f>SUM(F6:F9)</f>
        <v>0</v>
      </c>
      <c r="G10" s="593">
        <f>SUM(E10:F10)</f>
        <v>54068</v>
      </c>
      <c r="H10" s="38"/>
    </row>
    <row r="11" spans="1:8">
      <c r="A11" s="34"/>
      <c r="B11" s="37"/>
      <c r="C11" s="30"/>
      <c r="D11" s="31"/>
      <c r="E11" s="31"/>
      <c r="F11" s="38"/>
      <c r="G11" s="31"/>
      <c r="H11" s="38"/>
    </row>
    <row r="12" spans="1:8">
      <c r="A12" s="34"/>
      <c r="B12" s="41" t="s">
        <v>381</v>
      </c>
      <c r="C12" s="30" t="s">
        <v>45</v>
      </c>
      <c r="D12" s="30"/>
      <c r="E12" s="30"/>
      <c r="F12" s="44"/>
      <c r="G12" s="30"/>
      <c r="H12" s="44"/>
    </row>
    <row r="13" spans="1:8" s="1" customFormat="1" ht="10.95" customHeight="1">
      <c r="A13" s="32"/>
      <c r="B13" s="394"/>
      <c r="C13" s="394"/>
      <c r="D13" s="394"/>
      <c r="E13" s="394"/>
      <c r="F13" s="394"/>
      <c r="G13" s="394"/>
      <c r="H13" s="377"/>
    </row>
    <row r="14" spans="1:8" s="1" customFormat="1" ht="13.8" thickBot="1">
      <c r="A14" s="45"/>
      <c r="B14" s="1218" t="s">
        <v>133</v>
      </c>
      <c r="C14" s="1218"/>
      <c r="D14" s="1218"/>
      <c r="E14" s="1218"/>
      <c r="F14" s="1218"/>
      <c r="G14" s="1218"/>
      <c r="H14" s="377"/>
    </row>
    <row r="15" spans="1:8" s="1" customFormat="1" ht="14.4" thickTop="1" thickBot="1">
      <c r="A15" s="45"/>
      <c r="B15" s="199"/>
      <c r="C15" s="199" t="s">
        <v>46</v>
      </c>
      <c r="D15" s="199"/>
      <c r="E15" s="199" t="s">
        <v>74</v>
      </c>
      <c r="F15" s="199" t="s">
        <v>146</v>
      </c>
      <c r="G15" s="46" t="s">
        <v>145</v>
      </c>
      <c r="H15" s="40"/>
    </row>
    <row r="16" spans="1:8" s="1" customFormat="1" ht="9" customHeight="1" thickTop="1">
      <c r="A16" s="155"/>
      <c r="B16" s="594"/>
      <c r="C16" s="509"/>
      <c r="D16" s="4"/>
      <c r="E16" s="506"/>
      <c r="F16" s="506"/>
      <c r="G16" s="4"/>
    </row>
    <row r="17" spans="1:10" ht="15" customHeight="1">
      <c r="A17" s="595"/>
      <c r="B17" s="596"/>
      <c r="C17" s="597" t="s">
        <v>76</v>
      </c>
      <c r="D17" s="598"/>
      <c r="E17" s="599"/>
      <c r="F17" s="599"/>
      <c r="G17" s="598"/>
      <c r="H17" s="13"/>
      <c r="I17" s="13"/>
      <c r="J17" s="13"/>
    </row>
    <row r="18" spans="1:10" ht="15" customHeight="1">
      <c r="A18" s="70" t="s">
        <v>77</v>
      </c>
      <c r="B18" s="600">
        <v>2051</v>
      </c>
      <c r="C18" s="601" t="s">
        <v>180</v>
      </c>
      <c r="D18" s="598"/>
      <c r="E18" s="599"/>
      <c r="F18" s="599"/>
      <c r="G18" s="598"/>
      <c r="H18" s="13"/>
      <c r="I18" s="13"/>
      <c r="J18" s="13"/>
    </row>
    <row r="19" spans="1:10" ht="15" customHeight="1">
      <c r="A19" s="70"/>
      <c r="B19" s="602">
        <v>0.10199999999999999</v>
      </c>
      <c r="C19" s="601" t="s">
        <v>332</v>
      </c>
      <c r="D19" s="598"/>
      <c r="E19" s="599"/>
      <c r="F19" s="599"/>
      <c r="G19" s="598"/>
      <c r="H19" s="13"/>
      <c r="I19" s="13"/>
      <c r="J19" s="13"/>
    </row>
    <row r="20" spans="1:10" ht="15" customHeight="1">
      <c r="A20" s="70"/>
      <c r="B20" s="596">
        <v>60</v>
      </c>
      <c r="C20" s="603" t="s">
        <v>37</v>
      </c>
      <c r="D20" s="897"/>
      <c r="E20" s="636"/>
      <c r="F20" s="636"/>
      <c r="G20" s="897"/>
      <c r="H20" s="13"/>
      <c r="I20" s="13"/>
      <c r="J20" s="13"/>
    </row>
    <row r="21" spans="1:10" ht="15" customHeight="1">
      <c r="A21" s="70"/>
      <c r="B21" s="604" t="s">
        <v>297</v>
      </c>
      <c r="C21" s="603" t="s">
        <v>136</v>
      </c>
      <c r="D21" s="605"/>
      <c r="E21" s="606">
        <v>3000</v>
      </c>
      <c r="F21" s="903">
        <v>0</v>
      </c>
      <c r="G21" s="605">
        <f>SUM(E21:F21)</f>
        <v>3000</v>
      </c>
      <c r="H21" s="13"/>
      <c r="I21" s="13"/>
      <c r="J21" s="13"/>
    </row>
    <row r="22" spans="1:10" ht="15" customHeight="1">
      <c r="A22" s="70" t="s">
        <v>72</v>
      </c>
      <c r="B22" s="596">
        <v>60</v>
      </c>
      <c r="C22" s="603" t="s">
        <v>37</v>
      </c>
      <c r="D22" s="605"/>
      <c r="E22" s="606">
        <f>SUM(E21:E21)</f>
        <v>3000</v>
      </c>
      <c r="F22" s="903">
        <f>SUM(F21:F21)</f>
        <v>0</v>
      </c>
      <c r="G22" s="605">
        <f>SUM(G21:G21)</f>
        <v>3000</v>
      </c>
      <c r="H22" s="13"/>
      <c r="I22" s="13"/>
      <c r="J22" s="13"/>
    </row>
    <row r="23" spans="1:10" ht="15" customHeight="1">
      <c r="A23" s="70" t="s">
        <v>72</v>
      </c>
      <c r="B23" s="602">
        <v>0.10199999999999999</v>
      </c>
      <c r="C23" s="601" t="s">
        <v>332</v>
      </c>
      <c r="D23" s="605"/>
      <c r="E23" s="606">
        <f>E22</f>
        <v>3000</v>
      </c>
      <c r="F23" s="903">
        <f>F22</f>
        <v>0</v>
      </c>
      <c r="G23" s="605">
        <f t="shared" ref="E23:G26" si="0">G22</f>
        <v>3000</v>
      </c>
      <c r="H23" s="13"/>
      <c r="I23" s="13"/>
      <c r="J23" s="13"/>
    </row>
    <row r="24" spans="1:10" ht="15" customHeight="1">
      <c r="A24" s="70" t="s">
        <v>72</v>
      </c>
      <c r="B24" s="600">
        <v>2051</v>
      </c>
      <c r="C24" s="601" t="s">
        <v>180</v>
      </c>
      <c r="D24" s="605"/>
      <c r="E24" s="606">
        <f>E23</f>
        <v>3000</v>
      </c>
      <c r="F24" s="903">
        <f>F23</f>
        <v>0</v>
      </c>
      <c r="G24" s="605">
        <f t="shared" si="0"/>
        <v>3000</v>
      </c>
      <c r="H24" s="13"/>
      <c r="I24" s="13"/>
      <c r="J24" s="13"/>
    </row>
    <row r="25" spans="1:10" ht="15" customHeight="1">
      <c r="A25" s="61" t="s">
        <v>72</v>
      </c>
      <c r="B25" s="608"/>
      <c r="C25" s="63" t="s">
        <v>76</v>
      </c>
      <c r="D25" s="605"/>
      <c r="E25" s="606">
        <f t="shared" si="0"/>
        <v>3000</v>
      </c>
      <c r="F25" s="903">
        <f>F24</f>
        <v>0</v>
      </c>
      <c r="G25" s="605">
        <f t="shared" si="0"/>
        <v>3000</v>
      </c>
      <c r="H25" s="13"/>
      <c r="I25" s="13"/>
      <c r="J25" s="13"/>
    </row>
    <row r="26" spans="1:10" ht="15" customHeight="1">
      <c r="A26" s="61" t="s">
        <v>72</v>
      </c>
      <c r="B26" s="608"/>
      <c r="C26" s="609" t="s">
        <v>106</v>
      </c>
      <c r="D26" s="53"/>
      <c r="E26" s="607">
        <f t="shared" si="0"/>
        <v>3000</v>
      </c>
      <c r="F26" s="902">
        <f>F25</f>
        <v>0</v>
      </c>
      <c r="G26" s="901">
        <f t="shared" si="0"/>
        <v>3000</v>
      </c>
      <c r="H26" s="484"/>
      <c r="I26" s="13"/>
      <c r="J26" s="13"/>
    </row>
    <row r="27" spans="1:10" ht="15.45" customHeight="1">
      <c r="A27" s="898"/>
      <c r="B27" s="899"/>
      <c r="C27" s="900"/>
      <c r="D27" s="854"/>
      <c r="E27" s="507"/>
      <c r="F27" s="470"/>
      <c r="G27" s="52"/>
      <c r="H27" s="484"/>
      <c r="I27" s="13"/>
      <c r="J27" s="13"/>
    </row>
    <row r="28" spans="1:10" ht="42" customHeight="1">
      <c r="A28" s="1225" t="s">
        <v>519</v>
      </c>
      <c r="B28" s="1225"/>
      <c r="C28" s="1225"/>
      <c r="D28" s="1225"/>
      <c r="E28" s="1225"/>
      <c r="F28" s="1225"/>
      <c r="G28" s="1225"/>
      <c r="H28" s="484"/>
      <c r="I28" s="13"/>
      <c r="J28" s="13"/>
    </row>
    <row r="29" spans="1:10" ht="15.45" customHeight="1">
      <c r="A29" s="545"/>
      <c r="B29" s="545"/>
      <c r="C29" s="545"/>
      <c r="D29" s="545"/>
      <c r="E29" s="545"/>
      <c r="F29" s="545"/>
      <c r="G29" s="52"/>
      <c r="H29" s="484"/>
      <c r="I29" s="13"/>
      <c r="J29" s="13"/>
    </row>
    <row r="30" spans="1:10" ht="15.45" customHeight="1">
      <c r="A30" s="545"/>
      <c r="B30" s="545"/>
      <c r="C30" s="545"/>
      <c r="D30" s="545"/>
      <c r="E30" s="545"/>
      <c r="F30" s="545"/>
      <c r="G30" s="52"/>
      <c r="H30" s="484"/>
      <c r="I30" s="13"/>
      <c r="J30" s="13"/>
    </row>
    <row r="31" spans="1:10" ht="11.4" customHeight="1">
      <c r="A31" s="526"/>
      <c r="B31" s="54"/>
      <c r="C31" s="56"/>
      <c r="D31" s="52"/>
      <c r="E31" s="201"/>
      <c r="F31" s="52"/>
      <c r="G31" s="52"/>
      <c r="H31" s="484"/>
      <c r="I31" s="13"/>
      <c r="J31" s="13"/>
    </row>
    <row r="32" spans="1:10">
      <c r="A32" s="526"/>
      <c r="B32" s="28"/>
      <c r="C32" s="1241"/>
      <c r="D32" s="1241"/>
      <c r="E32" s="1241"/>
      <c r="F32" s="1241"/>
      <c r="G32" s="1241"/>
      <c r="H32" s="1241"/>
    </row>
    <row r="33" spans="1:10">
      <c r="A33" s="526"/>
      <c r="B33" s="54"/>
      <c r="C33" s="1157"/>
      <c r="D33" s="386"/>
      <c r="E33" s="226"/>
      <c r="F33" s="201"/>
      <c r="G33" s="202"/>
      <c r="H33" s="483"/>
      <c r="I33" s="1163"/>
    </row>
    <row r="34" spans="1:10">
      <c r="D34" s="126"/>
      <c r="E34" s="126"/>
      <c r="F34" s="126"/>
      <c r="G34" s="126"/>
      <c r="H34" s="1164"/>
      <c r="I34" s="1163"/>
    </row>
    <row r="35" spans="1:10">
      <c r="C35" s="71"/>
      <c r="D35" s="176"/>
      <c r="E35" s="176"/>
      <c r="F35" s="1165"/>
      <c r="G35" s="176"/>
      <c r="H35" s="1164"/>
      <c r="I35" s="1163"/>
    </row>
    <row r="36" spans="1:10">
      <c r="D36" s="57"/>
      <c r="E36" s="65"/>
      <c r="F36" s="327"/>
      <c r="G36" s="57"/>
      <c r="H36" s="1166"/>
      <c r="I36" s="1163"/>
    </row>
    <row r="37" spans="1:10">
      <c r="C37" s="71"/>
      <c r="D37" s="1154"/>
      <c r="E37" s="389"/>
      <c r="F37" s="1154"/>
      <c r="G37" s="389"/>
      <c r="H37" s="389"/>
      <c r="I37" s="1163"/>
    </row>
    <row r="38" spans="1:10">
      <c r="C38" s="71"/>
      <c r="D38" s="57"/>
      <c r="E38" s="57"/>
      <c r="F38" s="327"/>
      <c r="G38" s="57"/>
      <c r="H38" s="1166"/>
      <c r="I38" s="1163"/>
    </row>
    <row r="39" spans="1:10">
      <c r="D39" s="57"/>
      <c r="E39" s="57"/>
      <c r="F39" s="65"/>
      <c r="G39" s="65"/>
      <c r="H39" s="1167"/>
      <c r="I39" s="1163"/>
    </row>
    <row r="40" spans="1:10">
      <c r="D40" s="57"/>
      <c r="E40" s="57"/>
      <c r="F40" s="65"/>
      <c r="G40" s="65"/>
      <c r="H40" s="1167"/>
      <c r="I40" s="1163"/>
    </row>
    <row r="41" spans="1:10">
      <c r="D41" s="57"/>
      <c r="E41" s="57"/>
      <c r="F41" s="65"/>
      <c r="G41" s="65"/>
      <c r="H41" s="1167"/>
      <c r="I41" s="1163"/>
    </row>
    <row r="44" spans="1:10">
      <c r="D44" s="114"/>
      <c r="E44" s="114"/>
      <c r="F44" s="114"/>
      <c r="G44" s="114"/>
      <c r="H44" s="156"/>
    </row>
    <row r="45" spans="1:10">
      <c r="F45" s="14"/>
      <c r="G45" s="14"/>
      <c r="H45" s="156"/>
    </row>
    <row r="46" spans="1:10">
      <c r="F46" s="14"/>
      <c r="G46" s="14"/>
      <c r="H46" s="156"/>
    </row>
    <row r="47" spans="1:10">
      <c r="F47" s="14"/>
      <c r="G47" s="14"/>
      <c r="H47" s="156"/>
    </row>
    <row r="48" spans="1:10" s="66" customFormat="1">
      <c r="A48" s="178"/>
      <c r="B48" s="71"/>
      <c r="C48" s="65"/>
      <c r="D48" s="14"/>
      <c r="E48" s="14"/>
      <c r="F48" s="14"/>
      <c r="G48" s="14"/>
      <c r="H48" s="156"/>
      <c r="I48" s="195"/>
      <c r="J48" s="195"/>
    </row>
    <row r="49" spans="1:10" s="66" customFormat="1">
      <c r="A49" s="178"/>
      <c r="B49" s="71"/>
      <c r="C49" s="65"/>
      <c r="D49" s="14"/>
      <c r="E49" s="14"/>
      <c r="F49" s="14"/>
      <c r="G49" s="14"/>
      <c r="H49" s="156"/>
      <c r="I49" s="195"/>
      <c r="J49" s="195"/>
    </row>
    <row r="50" spans="1:10" s="66" customFormat="1">
      <c r="A50" s="178"/>
      <c r="B50" s="71"/>
      <c r="C50" s="65"/>
      <c r="D50" s="14"/>
      <c r="E50" s="14"/>
      <c r="F50" s="14"/>
      <c r="G50" s="14"/>
      <c r="H50" s="156"/>
      <c r="I50" s="195"/>
      <c r="J50" s="195"/>
    </row>
    <row r="51" spans="1:10" s="66" customFormat="1">
      <c r="A51" s="178"/>
      <c r="B51" s="71"/>
      <c r="C51" s="65"/>
      <c r="H51" s="485"/>
      <c r="I51" s="195"/>
      <c r="J51" s="195"/>
    </row>
    <row r="52" spans="1:10" s="66" customFormat="1">
      <c r="A52" s="178"/>
      <c r="B52" s="65"/>
      <c r="C52" s="57"/>
      <c r="D52" s="14"/>
      <c r="E52" s="14"/>
      <c r="F52" s="14"/>
      <c r="G52" s="14"/>
      <c r="H52" s="156"/>
      <c r="I52" s="195"/>
      <c r="J52" s="195"/>
    </row>
    <row r="53" spans="1:10" s="66" customFormat="1">
      <c r="A53" s="178"/>
      <c r="B53" s="65"/>
      <c r="C53" s="57"/>
      <c r="D53" s="14"/>
      <c r="E53" s="14"/>
      <c r="F53" s="14"/>
      <c r="G53" s="14"/>
      <c r="H53" s="156"/>
      <c r="I53" s="195"/>
      <c r="J53" s="195"/>
    </row>
    <row r="54" spans="1:10" s="66" customFormat="1">
      <c r="A54" s="178"/>
      <c r="B54" s="65"/>
      <c r="C54" s="57"/>
      <c r="D54" s="14"/>
      <c r="E54" s="13"/>
      <c r="F54" s="13"/>
      <c r="G54" s="14"/>
      <c r="H54" s="156"/>
      <c r="I54" s="195"/>
      <c r="J54" s="195"/>
    </row>
    <row r="55" spans="1:10" s="66" customFormat="1">
      <c r="A55" s="178"/>
      <c r="B55" s="65"/>
      <c r="C55" s="57"/>
      <c r="D55" s="14"/>
      <c r="E55" s="13"/>
      <c r="F55" s="13"/>
      <c r="G55" s="14"/>
      <c r="H55" s="156"/>
      <c r="I55" s="195"/>
      <c r="J55" s="195"/>
    </row>
    <row r="56" spans="1:10" s="66" customFormat="1">
      <c r="A56" s="178"/>
      <c r="B56" s="65"/>
      <c r="C56" s="57"/>
      <c r="D56" s="14"/>
      <c r="E56" s="13"/>
      <c r="F56" s="13"/>
      <c r="G56" s="14"/>
      <c r="H56" s="156"/>
      <c r="I56" s="195"/>
      <c r="J56" s="195"/>
    </row>
    <row r="57" spans="1:10">
      <c r="B57" s="65"/>
      <c r="C57" s="57"/>
      <c r="E57" s="13"/>
      <c r="G57" s="14"/>
      <c r="H57" s="156"/>
    </row>
    <row r="60" spans="1:10">
      <c r="A60" s="178" t="s">
        <v>238</v>
      </c>
    </row>
  </sheetData>
  <autoFilter ref="A15:J56"/>
  <customSheetViews>
    <customSheetView guid="{A48B2B02-857B-4E03-8EC3-B83BCD408191}" showPageBreaks="1" printArea="1" showAutoFilter="1" view="pageBreakPreview">
      <selection activeCell="E8" sqref="E8"/>
      <pageMargins left="0.74803149606299213" right="0.39370078740157483" top="0.74803149606299213" bottom="4.1338582677165361" header="0.51181102362204722" footer="3.5433070866141736"/>
      <printOptions horizontalCentered="1"/>
      <pageSetup paperSize="9" scale="98" firstPageNumber="37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4:AF57">
        <filterColumn colId="8"/>
        <filterColumn colId="9"/>
        <filterColumn colId="10"/>
      </autoFilter>
    </customSheetView>
    <customSheetView guid="{C5F44875-2256-4473-BD8B-FE5F322CC657}" showPageBreaks="1" printArea="1" showAutoFilter="1" view="pageBreakPreview">
      <selection activeCell="E8" sqref="E8"/>
      <pageMargins left="0.74803149606299213" right="0.39370078740157483" top="0.74803149606299213" bottom="4.1338582677165361" header="0.51181102362204722" footer="3.5433070866141736"/>
      <printOptions horizontalCentered="1"/>
      <pageSetup paperSize="9" scale="98" firstPageNumber="37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4:AF57">
        <filterColumn colId="8"/>
        <filterColumn colId="9"/>
        <filterColumn colId="10"/>
      </autoFilter>
    </customSheetView>
  </customSheetViews>
  <mergeCells count="7">
    <mergeCell ref="C32:H32"/>
    <mergeCell ref="B14:G14"/>
    <mergeCell ref="A28:G28"/>
    <mergeCell ref="A1:G1"/>
    <mergeCell ref="A2:G2"/>
    <mergeCell ref="A3:G3"/>
    <mergeCell ref="B4:G4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8" orientation="portrait" blackAndWhite="1" useFirstPageNumber="1" r:id="rId3"/>
  <headerFooter alignWithMargins="0">
    <oddHeader xml:space="preserve">&amp;C   </oddHeader>
    <oddFooter>&amp;C&amp;"Times New Roman,Bold"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syncVertical="1" syncRef="A67" transitionEvaluation="1" codeName="Sheet27"/>
  <dimension ref="A1:H82"/>
  <sheetViews>
    <sheetView view="pageBreakPreview" topLeftCell="A67" zoomScale="112" zoomScaleNormal="115" zoomScaleSheetLayoutView="112" workbookViewId="0">
      <selection activeCell="C33" sqref="C33:I41"/>
    </sheetView>
  </sheetViews>
  <sheetFormatPr defaultColWidth="11" defaultRowHeight="13.2"/>
  <cols>
    <col min="1" max="1" width="6" style="734" customWidth="1"/>
    <col min="2" max="2" width="8.109375" style="71" customWidth="1"/>
    <col min="3" max="3" width="36.6640625" style="65" customWidth="1"/>
    <col min="4" max="4" width="7.6640625" style="14" customWidth="1"/>
    <col min="5" max="5" width="9.6640625" style="14" customWidth="1"/>
    <col min="6" max="6" width="10.33203125" style="13" customWidth="1"/>
    <col min="7" max="7" width="9.6640625" style="13" customWidth="1"/>
    <col min="8" max="8" width="3.44140625" style="162" customWidth="1"/>
    <col min="9" max="16384" width="11" style="13"/>
  </cols>
  <sheetData>
    <row r="1" spans="1:8">
      <c r="A1" s="1242" t="s">
        <v>119</v>
      </c>
      <c r="B1" s="1242"/>
      <c r="C1" s="1242"/>
      <c r="D1" s="1242"/>
      <c r="E1" s="1242"/>
      <c r="F1" s="1242"/>
      <c r="G1" s="1242"/>
      <c r="H1" s="711"/>
    </row>
    <row r="2" spans="1:8">
      <c r="A2" s="1242" t="s">
        <v>120</v>
      </c>
      <c r="B2" s="1242"/>
      <c r="C2" s="1242"/>
      <c r="D2" s="1242"/>
      <c r="E2" s="1242"/>
      <c r="F2" s="1242"/>
      <c r="G2" s="1242"/>
      <c r="H2" s="711"/>
    </row>
    <row r="3" spans="1:8" ht="31.95" customHeight="1">
      <c r="A3" s="1221" t="s">
        <v>521</v>
      </c>
      <c r="B3" s="1221"/>
      <c r="C3" s="1221"/>
      <c r="D3" s="1221"/>
      <c r="E3" s="1221"/>
      <c r="F3" s="1221"/>
      <c r="G3" s="1221"/>
      <c r="H3" s="710"/>
    </row>
    <row r="4" spans="1:8" ht="13.8">
      <c r="A4" s="34"/>
      <c r="B4" s="1217"/>
      <c r="C4" s="1217"/>
      <c r="D4" s="1217"/>
      <c r="E4" s="1217"/>
      <c r="F4" s="1217"/>
      <c r="G4" s="1217"/>
      <c r="H4" s="376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40"/>
    </row>
    <row r="6" spans="1:8">
      <c r="A6" s="34"/>
      <c r="B6" s="41" t="s">
        <v>543</v>
      </c>
      <c r="C6" s="30" t="s">
        <v>28</v>
      </c>
      <c r="D6" s="38" t="s">
        <v>73</v>
      </c>
      <c r="E6" s="32">
        <v>1097742</v>
      </c>
      <c r="F6" s="32">
        <v>1688136</v>
      </c>
      <c r="G6" s="32">
        <f>SUM(E6:F6)</f>
        <v>2785878</v>
      </c>
      <c r="H6" s="38"/>
    </row>
    <row r="7" spans="1:8">
      <c r="A7" s="34"/>
      <c r="B7" s="41" t="s">
        <v>380</v>
      </c>
      <c r="C7" s="30" t="s">
        <v>385</v>
      </c>
      <c r="D7" s="38" t="s">
        <v>73</v>
      </c>
      <c r="E7" s="32">
        <v>85427</v>
      </c>
      <c r="F7" s="32">
        <v>1899270</v>
      </c>
      <c r="G7" s="32">
        <f>SUM(E7:F7)</f>
        <v>1984697</v>
      </c>
      <c r="H7" s="38"/>
    </row>
    <row r="8" spans="1:8">
      <c r="A8" s="34"/>
      <c r="B8" s="41"/>
      <c r="C8" s="30"/>
      <c r="D8" s="38"/>
      <c r="E8" s="32"/>
      <c r="F8" s="32"/>
      <c r="G8" s="32"/>
      <c r="H8" s="38"/>
    </row>
    <row r="9" spans="1:8">
      <c r="A9" s="34"/>
      <c r="B9" s="41" t="s">
        <v>381</v>
      </c>
      <c r="C9" s="39" t="s">
        <v>30</v>
      </c>
      <c r="D9" s="40"/>
      <c r="E9" s="33"/>
      <c r="F9" s="33"/>
      <c r="G9" s="33"/>
      <c r="H9" s="40"/>
    </row>
    <row r="10" spans="1:8" ht="15" customHeight="1">
      <c r="A10" s="34"/>
      <c r="B10" s="37"/>
      <c r="C10" s="39" t="s">
        <v>141</v>
      </c>
      <c r="D10" s="40" t="s">
        <v>73</v>
      </c>
      <c r="E10" s="404">
        <f>G33</f>
        <v>140000</v>
      </c>
      <c r="F10" s="390">
        <f>G65</f>
        <v>403642</v>
      </c>
      <c r="G10" s="33">
        <f>SUM(E10:F10)</f>
        <v>543642</v>
      </c>
      <c r="H10" s="40"/>
    </row>
    <row r="11" spans="1:8" ht="15" customHeight="1">
      <c r="A11" s="34"/>
      <c r="B11" s="41" t="s">
        <v>72</v>
      </c>
      <c r="C11" s="30" t="s">
        <v>384</v>
      </c>
      <c r="D11" s="42" t="s">
        <v>73</v>
      </c>
      <c r="E11" s="43">
        <f>SUM(E6:E10)</f>
        <v>1323169</v>
      </c>
      <c r="F11" s="43">
        <f>SUM(F6:F10)</f>
        <v>3991048</v>
      </c>
      <c r="G11" s="43">
        <f>SUM(E11:F11)</f>
        <v>5314217</v>
      </c>
      <c r="H11" s="38"/>
    </row>
    <row r="12" spans="1:8">
      <c r="A12" s="34"/>
      <c r="B12" s="37"/>
      <c r="C12" s="30"/>
      <c r="D12" s="31"/>
      <c r="E12" s="31"/>
      <c r="F12" s="38"/>
      <c r="G12" s="31"/>
      <c r="H12" s="38"/>
    </row>
    <row r="13" spans="1:8">
      <c r="A13" s="34"/>
      <c r="B13" s="41" t="s">
        <v>509</v>
      </c>
      <c r="C13" s="30" t="s">
        <v>45</v>
      </c>
      <c r="D13" s="30"/>
      <c r="E13" s="30"/>
      <c r="F13" s="44"/>
      <c r="G13" s="30"/>
      <c r="H13" s="44"/>
    </row>
    <row r="14" spans="1:8" s="1" customFormat="1" ht="10.95" customHeight="1">
      <c r="A14" s="32"/>
      <c r="B14" s="394"/>
      <c r="C14" s="394"/>
      <c r="D14" s="394"/>
      <c r="E14" s="394"/>
      <c r="F14" s="368"/>
      <c r="G14" s="368"/>
      <c r="H14" s="377"/>
    </row>
    <row r="15" spans="1:8" s="1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377"/>
    </row>
    <row r="16" spans="1:8" s="1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40"/>
    </row>
    <row r="17" spans="1:8" s="198" customFormat="1" ht="15" customHeight="1" thickTop="1">
      <c r="A17" s="809"/>
      <c r="B17" s="54"/>
      <c r="C17" s="56" t="s">
        <v>76</v>
      </c>
      <c r="D17" s="4"/>
      <c r="E17" s="506"/>
      <c r="F17" s="506"/>
      <c r="G17" s="610"/>
      <c r="H17" s="717"/>
    </row>
    <row r="18" spans="1:8" s="198" customFormat="1" ht="15" customHeight="1">
      <c r="A18" s="809" t="s">
        <v>77</v>
      </c>
      <c r="B18" s="55">
        <v>3054</v>
      </c>
      <c r="C18" s="56" t="s">
        <v>67</v>
      </c>
      <c r="D18" s="52"/>
      <c r="E18" s="228"/>
      <c r="F18" s="396"/>
      <c r="G18" s="228"/>
      <c r="H18" s="406"/>
    </row>
    <row r="19" spans="1:8" s="198" customFormat="1" ht="15" customHeight="1">
      <c r="A19" s="809"/>
      <c r="B19" s="60">
        <v>4</v>
      </c>
      <c r="C19" s="810" t="s">
        <v>134</v>
      </c>
      <c r="D19" s="52"/>
      <c r="E19" s="201"/>
      <c r="F19" s="755"/>
      <c r="G19" s="201"/>
      <c r="H19" s="406"/>
    </row>
    <row r="20" spans="1:8" s="198" customFormat="1" ht="15" customHeight="1">
      <c r="A20" s="809"/>
      <c r="B20" s="115">
        <v>4.1050000000000004</v>
      </c>
      <c r="C20" s="56" t="s">
        <v>147</v>
      </c>
      <c r="D20" s="52"/>
      <c r="E20" s="201"/>
      <c r="F20" s="755"/>
      <c r="G20" s="201"/>
      <c r="H20" s="406"/>
    </row>
    <row r="21" spans="1:8" s="198" customFormat="1" ht="15" customHeight="1">
      <c r="A21" s="809"/>
      <c r="B21" s="533">
        <v>61</v>
      </c>
      <c r="C21" s="130" t="s">
        <v>292</v>
      </c>
      <c r="D21" s="226"/>
      <c r="E21" s="228"/>
      <c r="F21" s="396"/>
      <c r="G21" s="246"/>
      <c r="H21" s="407"/>
    </row>
    <row r="22" spans="1:8" s="198" customFormat="1" ht="26.4">
      <c r="A22" s="809"/>
      <c r="B22" s="60">
        <v>72</v>
      </c>
      <c r="C22" s="810" t="s">
        <v>333</v>
      </c>
      <c r="D22" s="226"/>
      <c r="E22" s="228"/>
      <c r="F22" s="396"/>
      <c r="G22" s="228"/>
      <c r="H22" s="407"/>
    </row>
    <row r="23" spans="1:8" s="198" customFormat="1" ht="15" customHeight="1">
      <c r="A23" s="809"/>
      <c r="B23" s="533" t="s">
        <v>293</v>
      </c>
      <c r="C23" s="130" t="s">
        <v>151</v>
      </c>
      <c r="D23" s="227"/>
      <c r="E23" s="256">
        <v>40000</v>
      </c>
      <c r="F23" s="675"/>
      <c r="G23" s="276">
        <f>SUM(E23:F23)</f>
        <v>40000</v>
      </c>
      <c r="H23" s="488" t="s">
        <v>240</v>
      </c>
    </row>
    <row r="24" spans="1:8" s="198" customFormat="1" ht="26.4">
      <c r="A24" s="809" t="s">
        <v>72</v>
      </c>
      <c r="B24" s="60">
        <v>72</v>
      </c>
      <c r="C24" s="810" t="s">
        <v>333</v>
      </c>
      <c r="D24" s="227"/>
      <c r="E24" s="256">
        <f>SUM(E23:E23)</f>
        <v>40000</v>
      </c>
      <c r="F24" s="675">
        <f>SUM(F23:F23)</f>
        <v>0</v>
      </c>
      <c r="G24" s="249">
        <f>SUM(G23:G23)</f>
        <v>40000</v>
      </c>
      <c r="H24" s="408"/>
    </row>
    <row r="25" spans="1:8" s="198" customFormat="1" ht="15" customHeight="1">
      <c r="A25" s="809" t="s">
        <v>72</v>
      </c>
      <c r="B25" s="533">
        <v>61</v>
      </c>
      <c r="C25" s="130" t="s">
        <v>292</v>
      </c>
      <c r="D25" s="205"/>
      <c r="E25" s="206">
        <f>E24</f>
        <v>40000</v>
      </c>
      <c r="F25" s="206">
        <f t="shared" ref="F25:G26" si="0">F24</f>
        <v>0</v>
      </c>
      <c r="G25" s="206">
        <f t="shared" si="0"/>
        <v>40000</v>
      </c>
      <c r="H25" s="407"/>
    </row>
    <row r="26" spans="1:8" s="198" customFormat="1" ht="15" customHeight="1">
      <c r="A26" s="809" t="s">
        <v>72</v>
      </c>
      <c r="B26" s="115">
        <v>4.1050000000000004</v>
      </c>
      <c r="C26" s="56" t="s">
        <v>147</v>
      </c>
      <c r="D26" s="205"/>
      <c r="E26" s="206">
        <f>E25</f>
        <v>40000</v>
      </c>
      <c r="F26" s="206">
        <f t="shared" si="0"/>
        <v>0</v>
      </c>
      <c r="G26" s="206">
        <f t="shared" si="0"/>
        <v>40000</v>
      </c>
      <c r="H26" s="407"/>
    </row>
    <row r="27" spans="1:8" s="198" customFormat="1">
      <c r="A27" s="809"/>
      <c r="B27" s="115"/>
      <c r="C27" s="56"/>
      <c r="D27" s="202"/>
      <c r="E27" s="201"/>
      <c r="F27" s="755"/>
      <c r="G27" s="246"/>
      <c r="H27" s="407"/>
    </row>
    <row r="28" spans="1:8" s="198" customFormat="1" ht="15" customHeight="1">
      <c r="A28" s="809"/>
      <c r="B28" s="115">
        <v>4.7969999999999997</v>
      </c>
      <c r="C28" s="817" t="s">
        <v>410</v>
      </c>
      <c r="D28" s="202"/>
      <c r="E28" s="201"/>
      <c r="F28" s="755"/>
      <c r="G28" s="246"/>
      <c r="H28" s="407"/>
    </row>
    <row r="29" spans="1:8" s="198" customFormat="1" ht="15" customHeight="1">
      <c r="A29" s="809"/>
      <c r="B29" s="790" t="s">
        <v>309</v>
      </c>
      <c r="C29" s="810" t="s">
        <v>411</v>
      </c>
      <c r="D29" s="205"/>
      <c r="E29" s="972">
        <v>100000</v>
      </c>
      <c r="F29" s="671"/>
      <c r="G29" s="249">
        <f>SUM(E29:F29)</f>
        <v>100000</v>
      </c>
      <c r="H29" s="407"/>
    </row>
    <row r="30" spans="1:8" s="198" customFormat="1" ht="15" customHeight="1">
      <c r="A30" s="809" t="s">
        <v>72</v>
      </c>
      <c r="B30" s="115">
        <v>4.7969999999999997</v>
      </c>
      <c r="C30" s="817" t="s">
        <v>410</v>
      </c>
      <c r="D30" s="205"/>
      <c r="E30" s="206">
        <f>E29</f>
        <v>100000</v>
      </c>
      <c r="F30" s="206">
        <f>F29</f>
        <v>0</v>
      </c>
      <c r="G30" s="206">
        <f>G29</f>
        <v>100000</v>
      </c>
      <c r="H30" s="407"/>
    </row>
    <row r="31" spans="1:8" s="198" customFormat="1" ht="15" customHeight="1">
      <c r="A31" s="809" t="s">
        <v>72</v>
      </c>
      <c r="B31" s="60">
        <v>4</v>
      </c>
      <c r="C31" s="810" t="s">
        <v>134</v>
      </c>
      <c r="D31" s="205"/>
      <c r="E31" s="206">
        <f>E26+E30</f>
        <v>140000</v>
      </c>
      <c r="F31" s="206">
        <f>F26+F30</f>
        <v>0</v>
      </c>
      <c r="G31" s="206">
        <f>G26+G30</f>
        <v>140000</v>
      </c>
      <c r="H31" s="407"/>
    </row>
    <row r="32" spans="1:8" ht="15" customHeight="1">
      <c r="A32" s="809" t="s">
        <v>72</v>
      </c>
      <c r="B32" s="55">
        <v>3054</v>
      </c>
      <c r="C32" s="56" t="s">
        <v>67</v>
      </c>
      <c r="E32" s="14">
        <f t="shared" ref="E32:G33" si="1">E31</f>
        <v>140000</v>
      </c>
      <c r="F32" s="14">
        <f t="shared" si="1"/>
        <v>0</v>
      </c>
      <c r="G32" s="14">
        <f t="shared" si="1"/>
        <v>140000</v>
      </c>
    </row>
    <row r="33" spans="1:8" ht="15" customHeight="1">
      <c r="A33" s="61" t="s">
        <v>72</v>
      </c>
      <c r="B33" s="62"/>
      <c r="C33" s="63" t="s">
        <v>76</v>
      </c>
      <c r="D33" s="676"/>
      <c r="E33" s="676">
        <f t="shared" si="1"/>
        <v>140000</v>
      </c>
      <c r="F33" s="676">
        <f t="shared" si="1"/>
        <v>0</v>
      </c>
      <c r="G33" s="676">
        <f t="shared" si="1"/>
        <v>140000</v>
      </c>
    </row>
    <row r="34" spans="1:8">
      <c r="A34" s="809"/>
      <c r="B34" s="54"/>
      <c r="C34" s="611"/>
    </row>
    <row r="35" spans="1:8">
      <c r="A35" s="809"/>
      <c r="B35" s="54"/>
      <c r="C35" s="56" t="s">
        <v>32</v>
      </c>
    </row>
    <row r="36" spans="1:8" ht="15" customHeight="1">
      <c r="A36" s="809" t="s">
        <v>77</v>
      </c>
      <c r="B36" s="55">
        <v>5054</v>
      </c>
      <c r="C36" s="56" t="s">
        <v>51</v>
      </c>
    </row>
    <row r="37" spans="1:8" ht="15" customHeight="1">
      <c r="A37" s="809"/>
      <c r="B37" s="60">
        <v>4</v>
      </c>
      <c r="C37" s="810" t="s">
        <v>134</v>
      </c>
    </row>
    <row r="38" spans="1:8" ht="15" customHeight="1">
      <c r="A38" s="809"/>
      <c r="B38" s="115">
        <v>4.3369999999999997</v>
      </c>
      <c r="C38" s="56" t="s">
        <v>108</v>
      </c>
    </row>
    <row r="39" spans="1:8" ht="15" customHeight="1">
      <c r="A39" s="809"/>
      <c r="B39" s="54">
        <v>60</v>
      </c>
      <c r="C39" s="810" t="s">
        <v>217</v>
      </c>
    </row>
    <row r="40" spans="1:8" ht="15" customHeight="1">
      <c r="A40" s="809"/>
      <c r="B40" s="54">
        <v>45</v>
      </c>
      <c r="C40" s="810" t="s">
        <v>33</v>
      </c>
    </row>
    <row r="41" spans="1:8" ht="15" customHeight="1">
      <c r="A41" s="54"/>
      <c r="B41" s="50" t="s">
        <v>413</v>
      </c>
      <c r="C41" s="810" t="s">
        <v>414</v>
      </c>
      <c r="E41" s="14">
        <v>150000</v>
      </c>
      <c r="G41" s="13">
        <f t="shared" ref="G41:G43" si="2">SUM(E41:F41)</f>
        <v>150000</v>
      </c>
      <c r="H41" s="162" t="s">
        <v>241</v>
      </c>
    </row>
    <row r="42" spans="1:8" ht="15" customHeight="1">
      <c r="A42" s="809"/>
      <c r="B42" s="50" t="s">
        <v>415</v>
      </c>
      <c r="C42" s="810" t="s">
        <v>416</v>
      </c>
      <c r="E42" s="14">
        <v>14850</v>
      </c>
      <c r="G42" s="13">
        <f t="shared" si="2"/>
        <v>14850</v>
      </c>
      <c r="H42" s="162" t="s">
        <v>241</v>
      </c>
    </row>
    <row r="43" spans="1:8" ht="15" customHeight="1">
      <c r="A43" s="809"/>
      <c r="B43" s="50" t="s">
        <v>218</v>
      </c>
      <c r="C43" s="810" t="s">
        <v>219</v>
      </c>
      <c r="D43" s="700"/>
      <c r="E43" s="700">
        <v>8792</v>
      </c>
      <c r="F43" s="831"/>
      <c r="G43" s="831">
        <f t="shared" si="2"/>
        <v>8792</v>
      </c>
      <c r="H43" s="162" t="s">
        <v>247</v>
      </c>
    </row>
    <row r="44" spans="1:8" ht="15" customHeight="1">
      <c r="A44" s="809" t="s">
        <v>72</v>
      </c>
      <c r="B44" s="54">
        <v>45</v>
      </c>
      <c r="C44" s="810" t="s">
        <v>33</v>
      </c>
      <c r="D44" s="700"/>
      <c r="E44" s="700">
        <f>SUM(E41:E43)</f>
        <v>173642</v>
      </c>
      <c r="F44" s="831">
        <f>SUM(F41:F43)</f>
        <v>0</v>
      </c>
      <c r="G44" s="831">
        <f>SUM(G41:G43)</f>
        <v>173642</v>
      </c>
    </row>
    <row r="45" spans="1:8">
      <c r="A45" s="809"/>
      <c r="B45" s="65"/>
    </row>
    <row r="46" spans="1:8" ht="15" customHeight="1">
      <c r="A46" s="809"/>
      <c r="B46" s="190">
        <v>46</v>
      </c>
      <c r="C46" s="810" t="s">
        <v>34</v>
      </c>
    </row>
    <row r="47" spans="1:8" ht="15" customHeight="1">
      <c r="A47" s="809"/>
      <c r="B47" s="50" t="s">
        <v>409</v>
      </c>
      <c r="C47" s="810" t="s">
        <v>412</v>
      </c>
      <c r="E47" s="973">
        <v>10000</v>
      </c>
      <c r="G47" s="13">
        <f t="shared" ref="G47:G48" si="3">SUM(E47:F47)</f>
        <v>10000</v>
      </c>
    </row>
    <row r="48" spans="1:8" ht="26.4">
      <c r="A48" s="809"/>
      <c r="B48" s="50" t="s">
        <v>417</v>
      </c>
      <c r="C48" s="810" t="s">
        <v>418</v>
      </c>
      <c r="D48" s="700"/>
      <c r="E48" s="700">
        <v>15000</v>
      </c>
      <c r="F48" s="831"/>
      <c r="G48" s="831">
        <f t="shared" si="3"/>
        <v>15000</v>
      </c>
    </row>
    <row r="49" spans="1:8" ht="16.5" customHeight="1">
      <c r="A49" s="809" t="s">
        <v>72</v>
      </c>
      <c r="B49" s="190">
        <v>46</v>
      </c>
      <c r="C49" s="810" t="s">
        <v>34</v>
      </c>
      <c r="D49" s="700"/>
      <c r="E49" s="700">
        <f>SUM(E47:E48)</f>
        <v>25000</v>
      </c>
      <c r="F49" s="700">
        <f t="shared" ref="F49:G49" si="4">SUM(F47:F48)</f>
        <v>0</v>
      </c>
      <c r="G49" s="700">
        <f t="shared" si="4"/>
        <v>25000</v>
      </c>
      <c r="H49" s="162" t="s">
        <v>241</v>
      </c>
    </row>
    <row r="50" spans="1:8">
      <c r="A50" s="809"/>
      <c r="B50" s="50"/>
      <c r="C50" s="810"/>
    </row>
    <row r="51" spans="1:8" ht="15" customHeight="1">
      <c r="A51" s="809"/>
      <c r="B51" s="190" t="s">
        <v>199</v>
      </c>
      <c r="C51" s="810" t="s">
        <v>35</v>
      </c>
    </row>
    <row r="52" spans="1:8" ht="15" customHeight="1">
      <c r="A52" s="809"/>
      <c r="B52" s="50" t="s">
        <v>391</v>
      </c>
      <c r="C52" s="810" t="s">
        <v>419</v>
      </c>
      <c r="E52" s="973">
        <v>65000</v>
      </c>
      <c r="G52" s="13">
        <f t="shared" ref="G52:G53" si="5">SUM(E52:F52)</f>
        <v>65000</v>
      </c>
    </row>
    <row r="53" spans="1:8" ht="26.4">
      <c r="A53" s="809"/>
      <c r="B53" s="50" t="s">
        <v>335</v>
      </c>
      <c r="C53" s="5" t="s">
        <v>453</v>
      </c>
      <c r="D53" s="700"/>
      <c r="E53" s="700">
        <v>26000</v>
      </c>
      <c r="F53" s="831"/>
      <c r="G53" s="831">
        <f t="shared" si="5"/>
        <v>26000</v>
      </c>
    </row>
    <row r="54" spans="1:8" ht="15" customHeight="1">
      <c r="A54" s="809" t="s">
        <v>72</v>
      </c>
      <c r="B54" s="190" t="s">
        <v>199</v>
      </c>
      <c r="C54" s="810" t="s">
        <v>35</v>
      </c>
      <c r="D54" s="700"/>
      <c r="E54" s="700">
        <f>SUM(E52:E53)</f>
        <v>91000</v>
      </c>
      <c r="F54" s="831">
        <f>SUM(F52:F53)</f>
        <v>0</v>
      </c>
      <c r="G54" s="831">
        <f>SUM(G52:G53)</f>
        <v>91000</v>
      </c>
      <c r="H54" s="162" t="s">
        <v>241</v>
      </c>
    </row>
    <row r="55" spans="1:8">
      <c r="A55" s="809"/>
      <c r="B55" s="50"/>
      <c r="C55" s="810"/>
    </row>
    <row r="56" spans="1:8">
      <c r="A56" s="809"/>
      <c r="B56" s="190" t="s">
        <v>203</v>
      </c>
      <c r="C56" s="810" t="s">
        <v>36</v>
      </c>
    </row>
    <row r="57" spans="1:8" ht="15" customHeight="1">
      <c r="A57" s="809"/>
      <c r="B57" s="50" t="s">
        <v>420</v>
      </c>
      <c r="C57" s="191" t="s">
        <v>334</v>
      </c>
      <c r="E57" s="14">
        <v>10000</v>
      </c>
      <c r="G57" s="13">
        <f t="shared" ref="G57:G59" si="6">SUM(E57:F57)</f>
        <v>10000</v>
      </c>
      <c r="H57" s="162" t="s">
        <v>246</v>
      </c>
    </row>
    <row r="58" spans="1:8" ht="15" customHeight="1">
      <c r="A58" s="809"/>
      <c r="B58" s="50" t="s">
        <v>392</v>
      </c>
      <c r="C58" s="810" t="s">
        <v>412</v>
      </c>
      <c r="E58" s="973">
        <v>25000</v>
      </c>
      <c r="G58" s="13">
        <f t="shared" si="6"/>
        <v>25000</v>
      </c>
      <c r="H58" s="162" t="s">
        <v>241</v>
      </c>
    </row>
    <row r="59" spans="1:8" ht="29.4" customHeight="1">
      <c r="A59" s="809"/>
      <c r="B59" s="50" t="s">
        <v>421</v>
      </c>
      <c r="C59" s="810" t="s">
        <v>422</v>
      </c>
      <c r="E59" s="14">
        <v>79000</v>
      </c>
      <c r="G59" s="13">
        <f t="shared" si="6"/>
        <v>79000</v>
      </c>
      <c r="H59" s="162" t="s">
        <v>241</v>
      </c>
    </row>
    <row r="60" spans="1:8" ht="15" customHeight="1">
      <c r="A60" s="932" t="s">
        <v>72</v>
      </c>
      <c r="B60" s="190" t="s">
        <v>203</v>
      </c>
      <c r="C60" s="934" t="s">
        <v>36</v>
      </c>
      <c r="D60" s="676"/>
      <c r="E60" s="676">
        <f>SUM(E57:E59)</f>
        <v>114000</v>
      </c>
      <c r="F60" s="157">
        <f>SUM(F57:F59)</f>
        <v>0</v>
      </c>
      <c r="G60" s="157">
        <f>SUM(G57:G59)</f>
        <v>114000</v>
      </c>
    </row>
    <row r="61" spans="1:8" ht="15" customHeight="1">
      <c r="A61" s="932" t="s">
        <v>72</v>
      </c>
      <c r="B61" s="54">
        <v>60</v>
      </c>
      <c r="C61" s="934" t="s">
        <v>217</v>
      </c>
      <c r="D61" s="676"/>
      <c r="E61" s="676">
        <f>E60+E54+E49+E44</f>
        <v>403642</v>
      </c>
      <c r="F61" s="676">
        <f t="shared" ref="F61:G61" si="7">F60+F54+F49+F44</f>
        <v>0</v>
      </c>
      <c r="G61" s="676">
        <f t="shared" si="7"/>
        <v>403642</v>
      </c>
    </row>
    <row r="62" spans="1:8" ht="15" customHeight="1">
      <c r="A62" s="809" t="s">
        <v>72</v>
      </c>
      <c r="B62" s="115">
        <v>4.3369999999999997</v>
      </c>
      <c r="C62" s="56" t="s">
        <v>108</v>
      </c>
      <c r="D62" s="700"/>
      <c r="E62" s="700">
        <f>E61</f>
        <v>403642</v>
      </c>
      <c r="F62" s="700">
        <f t="shared" ref="F62:G64" si="8">F61</f>
        <v>0</v>
      </c>
      <c r="G62" s="700">
        <f t="shared" si="8"/>
        <v>403642</v>
      </c>
    </row>
    <row r="63" spans="1:8" ht="15" customHeight="1">
      <c r="A63" s="809" t="s">
        <v>72</v>
      </c>
      <c r="B63" s="60">
        <v>4</v>
      </c>
      <c r="C63" s="810" t="s">
        <v>134</v>
      </c>
      <c r="D63" s="700"/>
      <c r="E63" s="700">
        <f>E62</f>
        <v>403642</v>
      </c>
      <c r="F63" s="700">
        <f t="shared" si="8"/>
        <v>0</v>
      </c>
      <c r="G63" s="700">
        <f t="shared" si="8"/>
        <v>403642</v>
      </c>
    </row>
    <row r="64" spans="1:8" ht="15" customHeight="1">
      <c r="A64" s="809" t="s">
        <v>72</v>
      </c>
      <c r="B64" s="55">
        <v>5054</v>
      </c>
      <c r="C64" s="56" t="s">
        <v>51</v>
      </c>
      <c r="E64" s="14">
        <f>E63</f>
        <v>403642</v>
      </c>
      <c r="F64" s="14">
        <f t="shared" si="8"/>
        <v>0</v>
      </c>
      <c r="G64" s="14">
        <f t="shared" si="8"/>
        <v>403642</v>
      </c>
    </row>
    <row r="65" spans="1:8" ht="15" customHeight="1">
      <c r="A65" s="61" t="s">
        <v>72</v>
      </c>
      <c r="B65" s="62"/>
      <c r="C65" s="63" t="s">
        <v>32</v>
      </c>
      <c r="D65" s="676"/>
      <c r="E65" s="676">
        <f t="shared" ref="E65" si="9">E64</f>
        <v>403642</v>
      </c>
      <c r="F65" s="676">
        <f t="shared" ref="F65:G65" si="10">F64</f>
        <v>0</v>
      </c>
      <c r="G65" s="676">
        <f t="shared" si="10"/>
        <v>403642</v>
      </c>
    </row>
    <row r="66" spans="1:8" ht="15" customHeight="1">
      <c r="A66" s="61" t="s">
        <v>72</v>
      </c>
      <c r="B66" s="62"/>
      <c r="C66" s="63" t="s">
        <v>73</v>
      </c>
      <c r="D66" s="676"/>
      <c r="E66" s="676">
        <f>E65+E33</f>
        <v>543642</v>
      </c>
      <c r="F66" s="676">
        <f t="shared" ref="F66:G66" si="11">F65+F33</f>
        <v>0</v>
      </c>
      <c r="G66" s="676">
        <f t="shared" si="11"/>
        <v>543642</v>
      </c>
    </row>
    <row r="67" spans="1:8">
      <c r="A67" s="966"/>
      <c r="B67" s="54"/>
      <c r="C67" s="56"/>
      <c r="D67" s="57"/>
      <c r="E67" s="57"/>
      <c r="F67" s="65"/>
      <c r="G67" s="65"/>
    </row>
    <row r="68" spans="1:8" ht="30.6" customHeight="1">
      <c r="A68" s="966" t="s">
        <v>495</v>
      </c>
      <c r="B68" s="1225" t="s">
        <v>496</v>
      </c>
      <c r="C68" s="1225"/>
      <c r="D68" s="1225"/>
      <c r="E68" s="1225"/>
      <c r="F68" s="1225"/>
      <c r="G68" s="1225"/>
    </row>
    <row r="69" spans="1:8" ht="26.4">
      <c r="A69" s="966"/>
      <c r="B69" s="54">
        <v>5054</v>
      </c>
      <c r="C69" s="968" t="s">
        <v>497</v>
      </c>
      <c r="D69" s="57"/>
      <c r="E69" s="57">
        <v>100000</v>
      </c>
      <c r="F69" s="65">
        <v>0</v>
      </c>
      <c r="G69" s="65">
        <f>SUM(E69:F69)</f>
        <v>100000</v>
      </c>
    </row>
    <row r="70" spans="1:8">
      <c r="A70" s="113"/>
      <c r="B70" s="975"/>
      <c r="C70" s="59"/>
      <c r="D70" s="700"/>
      <c r="E70" s="700"/>
      <c r="F70" s="831"/>
      <c r="G70" s="831"/>
    </row>
    <row r="71" spans="1:8">
      <c r="A71" s="966"/>
      <c r="B71" s="54"/>
      <c r="C71" s="56"/>
      <c r="D71" s="57"/>
      <c r="E71" s="57"/>
      <c r="F71" s="65"/>
      <c r="G71" s="65"/>
    </row>
    <row r="72" spans="1:8">
      <c r="A72" s="1222" t="s">
        <v>242</v>
      </c>
      <c r="B72" s="1222"/>
      <c r="C72" s="1222"/>
      <c r="D72" s="280"/>
      <c r="E72" s="280"/>
      <c r="F72" s="212"/>
      <c r="G72" s="224"/>
    </row>
    <row r="73" spans="1:8">
      <c r="A73" s="400" t="s">
        <v>240</v>
      </c>
      <c r="B73" s="435" t="s">
        <v>522</v>
      </c>
      <c r="C73" s="435"/>
      <c r="D73" s="280"/>
      <c r="E73" s="280"/>
      <c r="F73" s="212"/>
      <c r="G73" s="224"/>
    </row>
    <row r="74" spans="1:8">
      <c r="A74" s="892" t="s">
        <v>241</v>
      </c>
      <c r="B74" s="435" t="s">
        <v>503</v>
      </c>
      <c r="C74" s="435"/>
      <c r="D74" s="280"/>
      <c r="E74" s="280"/>
      <c r="F74" s="224"/>
      <c r="G74" s="224"/>
    </row>
    <row r="75" spans="1:8" ht="41.4" customHeight="1">
      <c r="A75" s="892" t="s">
        <v>247</v>
      </c>
      <c r="B75" s="1244" t="s">
        <v>554</v>
      </c>
      <c r="C75" s="1244"/>
      <c r="D75" s="1244"/>
      <c r="E75" s="1244"/>
      <c r="F75" s="1244"/>
      <c r="G75" s="1244"/>
    </row>
    <row r="76" spans="1:8">
      <c r="A76" s="1063" t="s">
        <v>246</v>
      </c>
      <c r="B76" s="1219" t="s">
        <v>523</v>
      </c>
      <c r="C76" s="1219"/>
      <c r="D76" s="1219"/>
      <c r="E76" s="1219"/>
      <c r="F76" s="1219"/>
      <c r="G76" s="1219"/>
    </row>
    <row r="77" spans="1:8">
      <c r="A77" s="866"/>
      <c r="B77" s="54"/>
      <c r="C77" s="56"/>
      <c r="D77" s="57"/>
      <c r="E77" s="57"/>
      <c r="F77" s="65"/>
      <c r="G77" s="65"/>
    </row>
    <row r="78" spans="1:8">
      <c r="A78" s="809"/>
      <c r="B78" s="54"/>
      <c r="C78" s="56"/>
      <c r="D78" s="57"/>
      <c r="E78" s="57"/>
      <c r="F78" s="65"/>
      <c r="G78" s="65"/>
      <c r="H78" s="1167"/>
    </row>
    <row r="79" spans="1:8">
      <c r="D79" s="1154"/>
      <c r="E79" s="389"/>
      <c r="F79" s="1154"/>
      <c r="G79" s="389"/>
      <c r="H79" s="1167"/>
    </row>
    <row r="80" spans="1:8">
      <c r="D80" s="373"/>
      <c r="E80" s="373"/>
      <c r="F80" s="327"/>
      <c r="G80" s="373"/>
      <c r="H80" s="1167"/>
    </row>
    <row r="81" spans="4:8">
      <c r="D81" s="57"/>
      <c r="E81" s="57"/>
      <c r="F81" s="65"/>
      <c r="G81" s="65"/>
      <c r="H81" s="1167"/>
    </row>
    <row r="82" spans="4:8">
      <c r="D82" s="57"/>
      <c r="E82" s="57"/>
      <c r="F82" s="65"/>
      <c r="G82" s="65"/>
      <c r="H82" s="1167"/>
    </row>
  </sheetData>
  <autoFilter ref="A16:H31">
    <filterColumn colId="7"/>
  </autoFilter>
  <customSheetViews>
    <customSheetView guid="{A48B2B02-857B-4E03-8EC3-B83BCD408191}" scale="112" showPageBreaks="1" printArea="1" showAutoFilter="1" view="pageBreakPreview" topLeftCell="A331">
      <selection activeCell="E21" sqref="E21:F21 E27:F27 E38:F38 E41:F41 E44:F44 E47:F47 E52:F54 E58:F59 E63:F64 E68:F69 E75:F75 E83:F89 E93:F96 E100:F103 E107:F110 E114:F118 E122:F126 E130:F133 E137:F140 E147:F147 E153:F155 E167:F167 E171:F171 E175:F178 E182:F182 E186:F186 E193:F210 E214:F224 E228:F237 E241:F248 E253:F268 E277:F277 E281:F283 E287:F290 E296:F296 E298:F298 E301:F301 E304:F304 E307:F307 E310:F310 E313:F313 E316:F316 E319:F319 E322:F322 E325:F325 E328:F328 E331:F331 E334:F334"/>
      <rowBreaks count="1" manualBreakCount="1">
        <brk id="65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9" orientation="portrait" blackAndWhite="1" useFirstPageNumber="1" r:id="rId1"/>
      <headerFooter alignWithMargins="0">
        <oddHeader xml:space="preserve">&amp;C   </oddHeader>
        <oddFooter>&amp;C&amp;"Times New Roman,Bold" &amp;[52</oddFooter>
      </headerFooter>
      <autoFilter ref="A14:R134">
        <filterColumn colId="7"/>
        <filterColumn colId="9"/>
        <filterColumn colId="10"/>
        <filterColumn colId="11"/>
      </autoFilter>
    </customSheetView>
    <customSheetView guid="{C5F44875-2256-4473-BD8B-FE5F322CC657}" scale="112" showPageBreaks="1" printArea="1" showAutoFilter="1" view="pageBreakPreview" topLeftCell="A331">
      <selection activeCell="E21" sqref="E21:F21 E27:F27 E38:F38 E41:F41 E44:F44 E47:F47 E52:F54 E58:F59 E63:F64 E68:F69 E75:F75 E83:F89 E93:F96 E100:F103 E107:F110 E114:F118 E122:F126 E130:F133 E137:F140 E147:F147 E153:F155 E167:F167 E171:F171 E175:F178 E182:F182 E186:F186 E193:F210 E214:F224 E228:F237 E241:F248 E253:F268 E277:F277 E281:F283 E287:F290 E296:F296 E298:F298 E301:F301 E304:F304 E307:F307 E310:F310 E313:F313 E316:F316 E319:F319 E322:F322 E325:F325 E328:F328 E331:F331 E334:F334"/>
      <rowBreaks count="1" manualBreakCount="1">
        <brk id="65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49" orientation="portrait" blackAndWhite="1" useFirstPageNumber="1" r:id="rId2"/>
      <headerFooter alignWithMargins="0">
        <oddHeader xml:space="preserve">&amp;C   </oddHeader>
        <oddFooter>&amp;C&amp;"Times New Roman,Bold" &amp;[52</oddFooter>
      </headerFooter>
      <autoFilter ref="A14:R134">
        <filterColumn colId="7"/>
        <filterColumn colId="9"/>
        <filterColumn colId="10"/>
        <filterColumn colId="11"/>
      </autoFilter>
    </customSheetView>
  </customSheetViews>
  <mergeCells count="9">
    <mergeCell ref="A72:C72"/>
    <mergeCell ref="B75:G75"/>
    <mergeCell ref="B76:G76"/>
    <mergeCell ref="B68:G68"/>
    <mergeCell ref="A1:G1"/>
    <mergeCell ref="A2:G2"/>
    <mergeCell ref="A3:G3"/>
    <mergeCell ref="B4:G4"/>
    <mergeCell ref="B15:G15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19" orientation="portrait" blackAndWhite="1" useFirstPageNumber="1" r:id="rId3"/>
  <headerFooter alignWithMargins="0">
    <oddHeader xml:space="preserve">&amp;C   </oddHeader>
    <oddFooter>&amp;C&amp;"Times New Roman,Bold"&amp;P</oddFooter>
  </headerFooter>
  <rowBreaks count="2" manualBreakCount="2">
    <brk id="34" max="9" man="1"/>
    <brk id="66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syncVertical="1" syncRef="A82" transitionEvaluation="1" codeName="Sheet28"/>
  <dimension ref="A1:I114"/>
  <sheetViews>
    <sheetView view="pageBreakPreview" topLeftCell="A82" zoomScaleNormal="160" zoomScaleSheetLayoutView="100" workbookViewId="0">
      <selection activeCell="C33" sqref="C33:I41"/>
    </sheetView>
  </sheetViews>
  <sheetFormatPr defaultColWidth="11" defaultRowHeight="13.2"/>
  <cols>
    <col min="1" max="1" width="6.33203125" style="287" customWidth="1"/>
    <col min="2" max="2" width="8.6640625" style="218" customWidth="1"/>
    <col min="3" max="3" width="32.6640625" style="283" customWidth="1"/>
    <col min="4" max="4" width="10.5546875" style="222" customWidth="1"/>
    <col min="5" max="5" width="9.44140625" style="82" customWidth="1"/>
    <col min="6" max="6" width="10" style="219" customWidth="1"/>
    <col min="7" max="7" width="9.6640625" style="219" customWidth="1"/>
    <col min="8" max="8" width="3" style="217" customWidth="1"/>
    <col min="9" max="16384" width="11" style="219"/>
  </cols>
  <sheetData>
    <row r="1" spans="1:8" ht="13.35" customHeight="1">
      <c r="A1" s="1246" t="s">
        <v>39</v>
      </c>
      <c r="B1" s="1246"/>
      <c r="C1" s="1246"/>
      <c r="D1" s="1246"/>
      <c r="E1" s="1246"/>
      <c r="F1" s="1246"/>
      <c r="G1" s="1246"/>
      <c r="H1" s="1117"/>
    </row>
    <row r="2" spans="1:8" ht="13.35" customHeight="1">
      <c r="A2" s="1246" t="s">
        <v>40</v>
      </c>
      <c r="B2" s="1246"/>
      <c r="C2" s="1246"/>
      <c r="D2" s="1246"/>
      <c r="E2" s="1246"/>
      <c r="F2" s="1246"/>
      <c r="G2" s="1246"/>
      <c r="H2" s="1117"/>
    </row>
    <row r="3" spans="1:8" ht="27" customHeight="1">
      <c r="A3" s="1221" t="s">
        <v>524</v>
      </c>
      <c r="B3" s="1221"/>
      <c r="C3" s="1221"/>
      <c r="D3" s="1221"/>
      <c r="E3" s="1221"/>
      <c r="F3" s="1221"/>
      <c r="G3" s="1221"/>
      <c r="H3" s="1048"/>
    </row>
    <row r="4" spans="1:8" ht="13.8">
      <c r="A4" s="409"/>
      <c r="B4" s="410"/>
      <c r="C4" s="410"/>
      <c r="D4" s="410"/>
      <c r="E4" s="911"/>
      <c r="F4" s="410"/>
      <c r="G4" s="410"/>
      <c r="H4" s="1118"/>
    </row>
    <row r="5" spans="1:8" ht="13.35" customHeight="1">
      <c r="A5" s="409"/>
      <c r="B5" s="282"/>
      <c r="C5" s="282"/>
      <c r="D5" s="411"/>
      <c r="E5" s="36" t="s">
        <v>25</v>
      </c>
      <c r="F5" s="412" t="s">
        <v>26</v>
      </c>
      <c r="G5" s="412" t="s">
        <v>145</v>
      </c>
      <c r="H5" s="1119"/>
    </row>
    <row r="6" spans="1:8" ht="13.35" customHeight="1">
      <c r="A6" s="409"/>
      <c r="B6" s="416" t="s">
        <v>27</v>
      </c>
      <c r="C6" s="282" t="s">
        <v>28</v>
      </c>
      <c r="D6" s="285" t="s">
        <v>73</v>
      </c>
      <c r="E6" s="32">
        <v>2774367</v>
      </c>
      <c r="F6" s="290">
        <v>4554127</v>
      </c>
      <c r="G6" s="290">
        <f>SUM(E6:F6)</f>
        <v>7328494</v>
      </c>
      <c r="H6" s="286"/>
    </row>
    <row r="7" spans="1:8" ht="13.35" customHeight="1">
      <c r="A7" s="409"/>
      <c r="B7" s="416" t="s">
        <v>29</v>
      </c>
      <c r="C7" s="282" t="s">
        <v>379</v>
      </c>
      <c r="D7" s="285" t="s">
        <v>73</v>
      </c>
      <c r="E7" s="32">
        <v>361050</v>
      </c>
      <c r="F7" s="290">
        <v>388241</v>
      </c>
      <c r="G7" s="290">
        <f>SUM(E7:F7)</f>
        <v>749291</v>
      </c>
      <c r="H7" s="286"/>
    </row>
    <row r="8" spans="1:8" ht="13.35" customHeight="1">
      <c r="A8" s="409"/>
      <c r="B8" s="416"/>
      <c r="C8" s="282"/>
      <c r="D8" s="285"/>
      <c r="E8" s="32"/>
      <c r="F8" s="290"/>
      <c r="G8" s="290"/>
      <c r="H8" s="286"/>
    </row>
    <row r="9" spans="1:8" ht="12.6" customHeight="1">
      <c r="A9" s="409"/>
      <c r="B9" s="416" t="s">
        <v>381</v>
      </c>
      <c r="C9" s="414" t="s">
        <v>30</v>
      </c>
      <c r="D9" s="415"/>
      <c r="E9" s="33"/>
      <c r="F9" s="291"/>
      <c r="G9" s="291"/>
      <c r="H9" s="1119"/>
    </row>
    <row r="10" spans="1:8">
      <c r="A10" s="409"/>
      <c r="B10" s="413"/>
      <c r="C10" s="414" t="s">
        <v>141</v>
      </c>
      <c r="D10" s="415" t="s">
        <v>73</v>
      </c>
      <c r="E10" s="976">
        <f>G49</f>
        <v>566854</v>
      </c>
      <c r="F10" s="735">
        <f>G98</f>
        <v>127271</v>
      </c>
      <c r="G10" s="291">
        <f>SUM(E10:F10)</f>
        <v>694125</v>
      </c>
      <c r="H10" s="1119"/>
    </row>
    <row r="11" spans="1:8" ht="14.4" customHeight="1">
      <c r="A11" s="409"/>
      <c r="B11" s="416" t="s">
        <v>72</v>
      </c>
      <c r="C11" s="498" t="s">
        <v>382</v>
      </c>
      <c r="D11" s="417" t="s">
        <v>73</v>
      </c>
      <c r="E11" s="43">
        <f>SUM(E6:E10)</f>
        <v>3702271</v>
      </c>
      <c r="F11" s="418">
        <f>SUM(F6:F10)</f>
        <v>5069639</v>
      </c>
      <c r="G11" s="418">
        <f>SUM(E11:F11)</f>
        <v>8771910</v>
      </c>
      <c r="H11" s="286"/>
    </row>
    <row r="12" spans="1:8">
      <c r="A12" s="409"/>
      <c r="B12" s="413"/>
      <c r="C12" s="282"/>
      <c r="D12" s="289"/>
      <c r="E12" s="31"/>
      <c r="F12" s="285"/>
      <c r="G12" s="289"/>
      <c r="H12" s="286"/>
    </row>
    <row r="13" spans="1:8" ht="13.35" customHeight="1">
      <c r="A13" s="409"/>
      <c r="B13" s="416" t="s">
        <v>509</v>
      </c>
      <c r="C13" s="282" t="s">
        <v>45</v>
      </c>
      <c r="D13" s="282"/>
      <c r="E13" s="30"/>
      <c r="F13" s="419"/>
      <c r="G13" s="282"/>
      <c r="H13" s="1120"/>
    </row>
    <row r="14" spans="1:8" s="209" customFormat="1">
      <c r="A14" s="290"/>
      <c r="B14" s="420"/>
      <c r="C14" s="420"/>
      <c r="D14" s="420"/>
      <c r="E14" s="394"/>
      <c r="F14" s="420"/>
      <c r="G14" s="420"/>
      <c r="H14" s="1121"/>
    </row>
    <row r="15" spans="1:8" s="209" customFormat="1" ht="13.8" thickBot="1">
      <c r="A15" s="421"/>
      <c r="B15" s="422"/>
      <c r="C15" s="422"/>
      <c r="D15" s="422"/>
      <c r="E15" s="912"/>
      <c r="F15" s="422"/>
      <c r="G15" s="422" t="s">
        <v>133</v>
      </c>
      <c r="H15" s="1121"/>
    </row>
    <row r="16" spans="1:8" s="209" customFormat="1" ht="14.4" thickTop="1" thickBot="1">
      <c r="A16" s="421"/>
      <c r="B16" s="423"/>
      <c r="C16" s="423" t="s">
        <v>46</v>
      </c>
      <c r="D16" s="423"/>
      <c r="E16" s="199" t="s">
        <v>74</v>
      </c>
      <c r="F16" s="423" t="s">
        <v>146</v>
      </c>
      <c r="G16" s="424" t="s">
        <v>145</v>
      </c>
      <c r="H16" s="1119"/>
    </row>
    <row r="17" spans="1:8" s="231" customFormat="1" ht="15" customHeight="1" thickTop="1">
      <c r="A17" s="812"/>
      <c r="B17" s="84"/>
      <c r="C17" s="110" t="s">
        <v>76</v>
      </c>
      <c r="D17" s="245"/>
      <c r="E17" s="549"/>
      <c r="F17" s="549"/>
      <c r="G17" s="245"/>
      <c r="H17" s="1122"/>
    </row>
    <row r="18" spans="1:8" s="231" customFormat="1" ht="13.95" customHeight="1">
      <c r="A18" s="808" t="s">
        <v>77</v>
      </c>
      <c r="B18" s="138">
        <v>2216</v>
      </c>
      <c r="C18" s="129" t="s">
        <v>201</v>
      </c>
      <c r="D18" s="245"/>
      <c r="E18" s="253"/>
      <c r="F18" s="426"/>
      <c r="G18" s="253"/>
      <c r="H18" s="1122"/>
    </row>
    <row r="19" spans="1:8" s="231" customFormat="1" ht="13.95" customHeight="1">
      <c r="A19" s="150"/>
      <c r="B19" s="579">
        <v>3</v>
      </c>
      <c r="C19" s="130" t="s">
        <v>324</v>
      </c>
      <c r="D19" s="245"/>
      <c r="E19" s="253"/>
      <c r="F19" s="426"/>
      <c r="G19" s="253"/>
      <c r="H19" s="1122"/>
    </row>
    <row r="20" spans="1:8" s="231" customFormat="1">
      <c r="A20" s="150"/>
      <c r="B20" s="115">
        <v>3.8</v>
      </c>
      <c r="C20" s="129" t="s">
        <v>38</v>
      </c>
      <c r="D20" s="247"/>
      <c r="E20" s="247"/>
      <c r="F20" s="392"/>
      <c r="G20" s="246"/>
      <c r="H20" s="1123"/>
    </row>
    <row r="21" spans="1:8" s="231" customFormat="1">
      <c r="A21" s="150"/>
      <c r="B21" s="75">
        <v>35</v>
      </c>
      <c r="C21" s="733" t="s">
        <v>144</v>
      </c>
      <c r="D21" s="247"/>
      <c r="E21" s="247"/>
      <c r="F21" s="392"/>
      <c r="G21" s="246"/>
      <c r="H21" s="1123"/>
    </row>
    <row r="22" spans="1:8" s="231" customFormat="1">
      <c r="A22" s="150"/>
      <c r="B22" s="75" t="s">
        <v>336</v>
      </c>
      <c r="C22" s="672" t="s">
        <v>337</v>
      </c>
      <c r="D22" s="247"/>
      <c r="E22" s="246">
        <v>250000</v>
      </c>
      <c r="F22" s="426">
        <v>0</v>
      </c>
      <c r="G22" s="246">
        <f t="shared" ref="G22:G24" si="0">SUM(E22:F22)</f>
        <v>250000</v>
      </c>
      <c r="H22" s="1123"/>
    </row>
    <row r="23" spans="1:8" s="279" customFormat="1">
      <c r="A23" s="150"/>
      <c r="B23" s="75" t="s">
        <v>338</v>
      </c>
      <c r="C23" s="672" t="s">
        <v>339</v>
      </c>
      <c r="D23" s="549"/>
      <c r="E23" s="253">
        <v>261000</v>
      </c>
      <c r="F23" s="426">
        <v>0</v>
      </c>
      <c r="G23" s="253">
        <f t="shared" si="0"/>
        <v>261000</v>
      </c>
      <c r="H23" s="1124"/>
    </row>
    <row r="24" spans="1:8" s="279" customFormat="1">
      <c r="A24" s="150"/>
      <c r="B24" s="75" t="s">
        <v>423</v>
      </c>
      <c r="C24" s="672" t="s">
        <v>424</v>
      </c>
      <c r="D24" s="581"/>
      <c r="E24" s="689">
        <v>50000</v>
      </c>
      <c r="F24" s="428">
        <v>0</v>
      </c>
      <c r="G24" s="689">
        <f t="shared" si="0"/>
        <v>50000</v>
      </c>
      <c r="H24" s="1124"/>
    </row>
    <row r="25" spans="1:8" s="772" customFormat="1">
      <c r="A25" s="835" t="s">
        <v>72</v>
      </c>
      <c r="B25" s="75">
        <v>35</v>
      </c>
      <c r="C25" s="733" t="s">
        <v>144</v>
      </c>
      <c r="D25" s="578"/>
      <c r="E25" s="584">
        <f>SUM(E22:E24)</f>
        <v>561000</v>
      </c>
      <c r="F25" s="429">
        <f>SUM(F22:F24)</f>
        <v>0</v>
      </c>
      <c r="G25" s="584">
        <f>SUM(G22:G24)</f>
        <v>561000</v>
      </c>
      <c r="H25" s="1124"/>
    </row>
    <row r="26" spans="1:8" s="231" customFormat="1">
      <c r="A26" s="808" t="s">
        <v>72</v>
      </c>
      <c r="B26" s="115">
        <v>3.8</v>
      </c>
      <c r="C26" s="129" t="s">
        <v>38</v>
      </c>
      <c r="D26" s="248"/>
      <c r="E26" s="706">
        <f>E25</f>
        <v>561000</v>
      </c>
      <c r="F26" s="428">
        <f t="shared" ref="F26:F27" si="1">F25</f>
        <v>0</v>
      </c>
      <c r="G26" s="706">
        <f>G25</f>
        <v>561000</v>
      </c>
      <c r="H26" s="1123"/>
    </row>
    <row r="27" spans="1:8" s="231" customFormat="1">
      <c r="A27" s="808" t="s">
        <v>72</v>
      </c>
      <c r="B27" s="579">
        <v>3</v>
      </c>
      <c r="C27" s="130" t="s">
        <v>324</v>
      </c>
      <c r="D27" s="248"/>
      <c r="E27" s="706">
        <f>E26</f>
        <v>561000</v>
      </c>
      <c r="F27" s="428">
        <f t="shared" si="1"/>
        <v>0</v>
      </c>
      <c r="G27" s="706">
        <f>G26</f>
        <v>561000</v>
      </c>
      <c r="H27" s="1123"/>
    </row>
    <row r="28" spans="1:8" s="231" customFormat="1">
      <c r="A28" s="808" t="s">
        <v>72</v>
      </c>
      <c r="B28" s="138">
        <v>2216</v>
      </c>
      <c r="C28" s="129" t="s">
        <v>201</v>
      </c>
      <c r="D28" s="247"/>
      <c r="E28" s="705">
        <f t="shared" ref="E28:F28" si="2">E27</f>
        <v>561000</v>
      </c>
      <c r="F28" s="426">
        <f t="shared" si="2"/>
        <v>0</v>
      </c>
      <c r="G28" s="705">
        <f t="shared" ref="G28" si="3">G27</f>
        <v>561000</v>
      </c>
      <c r="H28" s="1123"/>
    </row>
    <row r="29" spans="1:8" s="231" customFormat="1">
      <c r="A29" s="808"/>
      <c r="B29" s="138"/>
      <c r="C29" s="129"/>
      <c r="D29" s="576"/>
      <c r="E29" s="577"/>
      <c r="F29" s="978"/>
      <c r="G29" s="577"/>
      <c r="H29" s="1123"/>
    </row>
    <row r="30" spans="1:8">
      <c r="A30" s="808" t="s">
        <v>77</v>
      </c>
      <c r="B30" s="77">
        <v>3054</v>
      </c>
      <c r="C30" s="78" t="s">
        <v>67</v>
      </c>
    </row>
    <row r="31" spans="1:8">
      <c r="A31" s="808"/>
      <c r="B31" s="98">
        <v>4</v>
      </c>
      <c r="C31" s="733" t="s">
        <v>134</v>
      </c>
    </row>
    <row r="32" spans="1:8">
      <c r="A32" s="808"/>
      <c r="B32" s="667">
        <v>4.1050000000000004</v>
      </c>
      <c r="C32" s="56" t="s">
        <v>147</v>
      </c>
    </row>
    <row r="33" spans="1:8">
      <c r="A33" s="808"/>
      <c r="B33" s="827">
        <v>60</v>
      </c>
      <c r="C33" s="130" t="s">
        <v>365</v>
      </c>
    </row>
    <row r="34" spans="1:8" ht="26.4">
      <c r="A34" s="808"/>
      <c r="B34" s="582">
        <v>81</v>
      </c>
      <c r="C34" s="733" t="s">
        <v>425</v>
      </c>
    </row>
    <row r="35" spans="1:8">
      <c r="A35" s="808"/>
      <c r="B35" s="533" t="s">
        <v>406</v>
      </c>
      <c r="C35" s="130" t="s">
        <v>290</v>
      </c>
      <c r="E35" s="82">
        <v>612</v>
      </c>
      <c r="G35" s="219">
        <f>SUM(E35:F35)</f>
        <v>612</v>
      </c>
    </row>
    <row r="36" spans="1:8">
      <c r="A36" s="808"/>
      <c r="B36" s="533"/>
      <c r="C36" s="130"/>
    </row>
    <row r="37" spans="1:8" ht="26.4">
      <c r="A37" s="1057"/>
      <c r="B37" s="582">
        <v>82</v>
      </c>
      <c r="C37" s="733" t="s">
        <v>426</v>
      </c>
      <c r="D37" s="221"/>
      <c r="E37" s="100"/>
      <c r="F37" s="220"/>
      <c r="G37" s="220"/>
    </row>
    <row r="38" spans="1:8">
      <c r="A38" s="80"/>
      <c r="B38" s="1064" t="s">
        <v>407</v>
      </c>
      <c r="C38" s="1065" t="s">
        <v>290</v>
      </c>
      <c r="D38" s="702"/>
      <c r="E38" s="720">
        <v>2372</v>
      </c>
      <c r="F38" s="895"/>
      <c r="G38" s="895">
        <f>SUM(E38:F38)</f>
        <v>2372</v>
      </c>
    </row>
    <row r="39" spans="1:8" hidden="1">
      <c r="A39" s="808"/>
      <c r="B39" s="533"/>
      <c r="C39" s="130"/>
    </row>
    <row r="40" spans="1:8" ht="26.4">
      <c r="A40" s="808"/>
      <c r="B40" s="582">
        <v>83</v>
      </c>
      <c r="C40" s="733" t="s">
        <v>427</v>
      </c>
    </row>
    <row r="41" spans="1:8">
      <c r="A41" s="808"/>
      <c r="B41" s="533" t="s">
        <v>404</v>
      </c>
      <c r="C41" s="130" t="s">
        <v>290</v>
      </c>
      <c r="E41" s="82">
        <v>72</v>
      </c>
      <c r="G41" s="219">
        <f>SUM(E41:F41)</f>
        <v>72</v>
      </c>
    </row>
    <row r="42" spans="1:8">
      <c r="A42" s="808"/>
      <c r="B42" s="533"/>
      <c r="C42" s="130"/>
    </row>
    <row r="43" spans="1:8" ht="26.4">
      <c r="A43" s="965"/>
      <c r="B43" s="582">
        <v>84</v>
      </c>
      <c r="C43" s="733" t="s">
        <v>428</v>
      </c>
    </row>
    <row r="44" spans="1:8">
      <c r="A44" s="965"/>
      <c r="B44" s="533" t="s">
        <v>405</v>
      </c>
      <c r="C44" s="130" t="s">
        <v>290</v>
      </c>
      <c r="E44" s="82">
        <v>2798</v>
      </c>
      <c r="G44" s="219">
        <f>SUM(E44:F44)</f>
        <v>2798</v>
      </c>
    </row>
    <row r="45" spans="1:8">
      <c r="A45" s="965" t="s">
        <v>72</v>
      </c>
      <c r="B45" s="827">
        <v>60</v>
      </c>
      <c r="C45" s="130" t="s">
        <v>365</v>
      </c>
      <c r="D45" s="677"/>
      <c r="E45" s="620">
        <f>SUM(E35:E44)</f>
        <v>5854</v>
      </c>
      <c r="F45" s="620">
        <f t="shared" ref="F45:G45" si="4">SUM(F35:F44)</f>
        <v>0</v>
      </c>
      <c r="G45" s="620">
        <f t="shared" si="4"/>
        <v>5854</v>
      </c>
      <c r="H45" s="217" t="s">
        <v>240</v>
      </c>
    </row>
    <row r="46" spans="1:8">
      <c r="A46" s="965" t="s">
        <v>72</v>
      </c>
      <c r="B46" s="667">
        <v>4.1050000000000004</v>
      </c>
      <c r="C46" s="56" t="s">
        <v>147</v>
      </c>
      <c r="D46" s="702"/>
      <c r="E46" s="720">
        <f>E45</f>
        <v>5854</v>
      </c>
      <c r="F46" s="720">
        <f t="shared" ref="F46:G48" si="5">F45</f>
        <v>0</v>
      </c>
      <c r="G46" s="720">
        <f t="shared" si="5"/>
        <v>5854</v>
      </c>
    </row>
    <row r="47" spans="1:8">
      <c r="A47" s="965" t="s">
        <v>72</v>
      </c>
      <c r="B47" s="98">
        <v>4</v>
      </c>
      <c r="C47" s="733" t="s">
        <v>134</v>
      </c>
      <c r="D47" s="702"/>
      <c r="E47" s="720">
        <f>E46</f>
        <v>5854</v>
      </c>
      <c r="F47" s="720">
        <f t="shared" si="5"/>
        <v>0</v>
      </c>
      <c r="G47" s="720">
        <f t="shared" si="5"/>
        <v>5854</v>
      </c>
    </row>
    <row r="48" spans="1:8">
      <c r="A48" s="835" t="s">
        <v>72</v>
      </c>
      <c r="B48" s="77">
        <v>3054</v>
      </c>
      <c r="C48" s="78" t="s">
        <v>67</v>
      </c>
      <c r="E48" s="82">
        <f>E47</f>
        <v>5854</v>
      </c>
      <c r="F48" s="82">
        <f t="shared" si="5"/>
        <v>0</v>
      </c>
      <c r="G48" s="82">
        <f t="shared" si="5"/>
        <v>5854</v>
      </c>
    </row>
    <row r="49" spans="1:8">
      <c r="A49" s="842" t="s">
        <v>72</v>
      </c>
      <c r="B49" s="843"/>
      <c r="C49" s="789" t="s">
        <v>76</v>
      </c>
      <c r="D49" s="677"/>
      <c r="E49" s="918">
        <f>E48+E28</f>
        <v>566854</v>
      </c>
      <c r="F49" s="918">
        <f t="shared" ref="F49:G49" si="6">F48+F28</f>
        <v>0</v>
      </c>
      <c r="G49" s="918">
        <f t="shared" si="6"/>
        <v>566854</v>
      </c>
    </row>
    <row r="50" spans="1:8">
      <c r="A50" s="808"/>
      <c r="B50" s="75"/>
      <c r="C50" s="147"/>
    </row>
    <row r="51" spans="1:8">
      <c r="A51" s="808"/>
      <c r="B51" s="75"/>
      <c r="C51" s="78" t="s">
        <v>32</v>
      </c>
    </row>
    <row r="52" spans="1:8" ht="26.4">
      <c r="A52" s="808" t="s">
        <v>77</v>
      </c>
      <c r="B52" s="77">
        <v>4215</v>
      </c>
      <c r="C52" s="78" t="s">
        <v>170</v>
      </c>
    </row>
    <row r="53" spans="1:8">
      <c r="A53" s="808"/>
      <c r="B53" s="98">
        <v>1</v>
      </c>
      <c r="C53" s="733" t="s">
        <v>89</v>
      </c>
    </row>
    <row r="54" spans="1:8">
      <c r="A54" s="808"/>
      <c r="B54" s="99">
        <v>1.1020000000000001</v>
      </c>
      <c r="C54" s="158" t="s">
        <v>169</v>
      </c>
    </row>
    <row r="55" spans="1:8">
      <c r="A55" s="808"/>
      <c r="B55" s="75">
        <v>36</v>
      </c>
      <c r="C55" s="733" t="s">
        <v>144</v>
      </c>
    </row>
    <row r="56" spans="1:8">
      <c r="A56" s="808"/>
      <c r="B56" s="75">
        <v>46</v>
      </c>
      <c r="C56" s="733" t="s">
        <v>34</v>
      </c>
    </row>
    <row r="57" spans="1:8" ht="26.4">
      <c r="A57" s="808"/>
      <c r="B57" s="103" t="s">
        <v>429</v>
      </c>
      <c r="C57" s="733" t="s">
        <v>430</v>
      </c>
      <c r="D57" s="702"/>
      <c r="E57" s="720">
        <v>4271</v>
      </c>
      <c r="F57" s="895"/>
      <c r="G57" s="895">
        <f>SUM(E57:F57)</f>
        <v>4271</v>
      </c>
      <c r="H57" s="217" t="s">
        <v>241</v>
      </c>
    </row>
    <row r="58" spans="1:8">
      <c r="A58" s="808" t="s">
        <v>72</v>
      </c>
      <c r="B58" s="75">
        <v>46</v>
      </c>
      <c r="C58" s="733" t="s">
        <v>34</v>
      </c>
      <c r="D58" s="702"/>
      <c r="E58" s="720">
        <f>SUM(E57:E57)</f>
        <v>4271</v>
      </c>
      <c r="F58" s="895">
        <f>SUM(F57:F57)</f>
        <v>0</v>
      </c>
      <c r="G58" s="895">
        <f>SUM(G57:G57)</f>
        <v>4271</v>
      </c>
    </row>
    <row r="59" spans="1:8">
      <c r="A59" s="1132" t="s">
        <v>72</v>
      </c>
      <c r="B59" s="75">
        <v>36</v>
      </c>
      <c r="C59" s="733" t="s">
        <v>144</v>
      </c>
      <c r="D59" s="702"/>
      <c r="E59" s="720">
        <f>E58</f>
        <v>4271</v>
      </c>
      <c r="F59" s="720">
        <f t="shared" ref="F59:G60" si="7">F58</f>
        <v>0</v>
      </c>
      <c r="G59" s="720">
        <f t="shared" si="7"/>
        <v>4271</v>
      </c>
    </row>
    <row r="60" spans="1:8">
      <c r="A60" s="808" t="s">
        <v>72</v>
      </c>
      <c r="B60" s="99">
        <v>1.1020000000000001</v>
      </c>
      <c r="C60" s="78" t="s">
        <v>169</v>
      </c>
      <c r="D60" s="702"/>
      <c r="E60" s="720">
        <f>E59</f>
        <v>4271</v>
      </c>
      <c r="F60" s="720">
        <f t="shared" si="7"/>
        <v>0</v>
      </c>
      <c r="G60" s="720">
        <f t="shared" si="7"/>
        <v>4271</v>
      </c>
    </row>
    <row r="61" spans="1:8">
      <c r="A61" s="808" t="s">
        <v>72</v>
      </c>
      <c r="B61" s="98">
        <v>1</v>
      </c>
      <c r="C61" s="733" t="s">
        <v>89</v>
      </c>
      <c r="D61" s="702"/>
      <c r="E61" s="720">
        <f t="shared" ref="E61:G61" si="8">E60</f>
        <v>4271</v>
      </c>
      <c r="F61" s="720">
        <f t="shared" si="8"/>
        <v>0</v>
      </c>
      <c r="G61" s="720">
        <f t="shared" si="8"/>
        <v>4271</v>
      </c>
    </row>
    <row r="62" spans="1:8" ht="26.4">
      <c r="A62" s="808" t="s">
        <v>72</v>
      </c>
      <c r="B62" s="77">
        <v>4215</v>
      </c>
      <c r="C62" s="78" t="s">
        <v>170</v>
      </c>
      <c r="D62" s="702"/>
      <c r="E62" s="720">
        <f>E61</f>
        <v>4271</v>
      </c>
      <c r="F62" s="720">
        <f t="shared" ref="F62:G62" si="9">F61</f>
        <v>0</v>
      </c>
      <c r="G62" s="720">
        <f t="shared" si="9"/>
        <v>4271</v>
      </c>
    </row>
    <row r="63" spans="1:8">
      <c r="A63" s="808"/>
      <c r="B63" s="77"/>
      <c r="C63" s="733"/>
    </row>
    <row r="64" spans="1:8">
      <c r="A64" s="808" t="s">
        <v>77</v>
      </c>
      <c r="B64" s="77">
        <v>4216</v>
      </c>
      <c r="C64" s="78" t="s">
        <v>294</v>
      </c>
    </row>
    <row r="65" spans="1:8">
      <c r="A65" s="808"/>
      <c r="B65" s="98">
        <v>3</v>
      </c>
      <c r="C65" s="733" t="s">
        <v>324</v>
      </c>
    </row>
    <row r="66" spans="1:8">
      <c r="A66" s="808"/>
      <c r="B66" s="99">
        <v>3.8</v>
      </c>
      <c r="C66" s="78" t="s">
        <v>38</v>
      </c>
    </row>
    <row r="67" spans="1:8">
      <c r="A67" s="808"/>
      <c r="B67" s="75">
        <v>36</v>
      </c>
      <c r="C67" s="733" t="s">
        <v>144</v>
      </c>
    </row>
    <row r="68" spans="1:8">
      <c r="A68" s="808"/>
      <c r="B68" s="75">
        <v>45</v>
      </c>
      <c r="C68" s="733" t="s">
        <v>33</v>
      </c>
    </row>
    <row r="69" spans="1:8" ht="26.4">
      <c r="A69" s="808"/>
      <c r="B69" s="75" t="s">
        <v>220</v>
      </c>
      <c r="C69" s="733" t="s">
        <v>498</v>
      </c>
      <c r="D69" s="702"/>
      <c r="E69" s="720">
        <v>100000</v>
      </c>
      <c r="F69" s="895"/>
      <c r="G69" s="895">
        <f>SUM(E69:F69)</f>
        <v>100000</v>
      </c>
    </row>
    <row r="70" spans="1:8">
      <c r="A70" s="808" t="s">
        <v>72</v>
      </c>
      <c r="B70" s="75">
        <v>45</v>
      </c>
      <c r="C70" s="733" t="s">
        <v>33</v>
      </c>
      <c r="D70" s="702"/>
      <c r="E70" s="720">
        <f t="shared" ref="E70" si="10">SUM(E69:E69)</f>
        <v>100000</v>
      </c>
      <c r="F70" s="720">
        <f t="shared" ref="F70:G70" si="11">SUM(F69:F69)</f>
        <v>0</v>
      </c>
      <c r="G70" s="720">
        <f t="shared" si="11"/>
        <v>100000</v>
      </c>
    </row>
    <row r="71" spans="1:8">
      <c r="A71" s="808" t="s">
        <v>72</v>
      </c>
      <c r="B71" s="75">
        <v>36</v>
      </c>
      <c r="C71" s="733" t="s">
        <v>144</v>
      </c>
      <c r="D71" s="702"/>
      <c r="E71" s="720">
        <f>E70</f>
        <v>100000</v>
      </c>
      <c r="F71" s="720">
        <f t="shared" ref="F71:G72" si="12">F70</f>
        <v>0</v>
      </c>
      <c r="G71" s="720">
        <f t="shared" si="12"/>
        <v>100000</v>
      </c>
    </row>
    <row r="72" spans="1:8">
      <c r="A72" s="80" t="s">
        <v>72</v>
      </c>
      <c r="B72" s="1066">
        <v>3.8</v>
      </c>
      <c r="C72" s="83" t="s">
        <v>38</v>
      </c>
      <c r="D72" s="702"/>
      <c r="E72" s="720">
        <f>E71</f>
        <v>100000</v>
      </c>
      <c r="F72" s="720">
        <f t="shared" si="12"/>
        <v>0</v>
      </c>
      <c r="G72" s="720">
        <f t="shared" si="12"/>
        <v>100000</v>
      </c>
    </row>
    <row r="73" spans="1:8">
      <c r="A73" s="808" t="s">
        <v>72</v>
      </c>
      <c r="B73" s="98">
        <v>3</v>
      </c>
      <c r="C73" s="733" t="s">
        <v>324</v>
      </c>
      <c r="D73" s="702"/>
      <c r="E73" s="720">
        <f>E72</f>
        <v>100000</v>
      </c>
      <c r="F73" s="720">
        <f t="shared" ref="F73:G73" si="13">F72</f>
        <v>0</v>
      </c>
      <c r="G73" s="720">
        <f t="shared" si="13"/>
        <v>100000</v>
      </c>
    </row>
    <row r="74" spans="1:8">
      <c r="A74" s="808" t="s">
        <v>72</v>
      </c>
      <c r="B74" s="77">
        <v>4216</v>
      </c>
      <c r="C74" s="78" t="s">
        <v>294</v>
      </c>
      <c r="D74" s="702"/>
      <c r="E74" s="720">
        <f>E73</f>
        <v>100000</v>
      </c>
      <c r="F74" s="720">
        <f t="shared" ref="F74:G74" si="14">F73</f>
        <v>0</v>
      </c>
      <c r="G74" s="720">
        <f t="shared" si="14"/>
        <v>100000</v>
      </c>
    </row>
    <row r="75" spans="1:8">
      <c r="A75" s="828"/>
      <c r="B75" s="829"/>
      <c r="C75" s="830"/>
    </row>
    <row r="76" spans="1:8" ht="26.4">
      <c r="A76" s="808" t="s">
        <v>77</v>
      </c>
      <c r="B76" s="77">
        <v>4515</v>
      </c>
      <c r="C76" s="78" t="s">
        <v>31</v>
      </c>
    </row>
    <row r="77" spans="1:8">
      <c r="A77" s="808"/>
      <c r="B77" s="99">
        <v>0.10100000000000001</v>
      </c>
      <c r="C77" s="78" t="s">
        <v>340</v>
      </c>
    </row>
    <row r="78" spans="1:8">
      <c r="A78" s="808"/>
      <c r="B78" s="75">
        <v>36</v>
      </c>
      <c r="C78" s="733" t="s">
        <v>144</v>
      </c>
    </row>
    <row r="79" spans="1:8">
      <c r="A79" s="808"/>
      <c r="B79" s="75">
        <v>48</v>
      </c>
      <c r="C79" s="733" t="s">
        <v>36</v>
      </c>
    </row>
    <row r="80" spans="1:8">
      <c r="A80" s="917" t="s">
        <v>243</v>
      </c>
      <c r="B80" s="640" t="s">
        <v>457</v>
      </c>
      <c r="C80" s="5" t="s">
        <v>458</v>
      </c>
      <c r="D80" s="702"/>
      <c r="E80" s="720">
        <v>5000</v>
      </c>
      <c r="F80" s="895">
        <v>0</v>
      </c>
      <c r="G80" s="895">
        <f t="shared" ref="G80" si="15">SUM(E80:F80)</f>
        <v>5000</v>
      </c>
      <c r="H80" s="217" t="s">
        <v>247</v>
      </c>
    </row>
    <row r="81" spans="1:8">
      <c r="A81" s="808" t="s">
        <v>72</v>
      </c>
      <c r="B81" s="75">
        <v>48</v>
      </c>
      <c r="C81" s="733" t="s">
        <v>36</v>
      </c>
      <c r="D81" s="702"/>
      <c r="E81" s="720">
        <f>SUM(E80:E80)</f>
        <v>5000</v>
      </c>
      <c r="F81" s="720">
        <f t="shared" ref="F81:G81" si="16">SUM(F80:F80)</f>
        <v>0</v>
      </c>
      <c r="G81" s="720">
        <f t="shared" si="16"/>
        <v>5000</v>
      </c>
    </row>
    <row r="82" spans="1:8">
      <c r="A82" s="808" t="s">
        <v>72</v>
      </c>
      <c r="B82" s="75">
        <v>36</v>
      </c>
      <c r="C82" s="733" t="s">
        <v>144</v>
      </c>
      <c r="D82" s="702"/>
      <c r="E82" s="720">
        <f>E81</f>
        <v>5000</v>
      </c>
      <c r="F82" s="720">
        <f t="shared" ref="F82:G83" si="17">F81</f>
        <v>0</v>
      </c>
      <c r="G82" s="720">
        <f t="shared" si="17"/>
        <v>5000</v>
      </c>
    </row>
    <row r="83" spans="1:8">
      <c r="A83" s="808" t="s">
        <v>72</v>
      </c>
      <c r="B83" s="99">
        <v>0.10100000000000001</v>
      </c>
      <c r="C83" s="78" t="s">
        <v>340</v>
      </c>
      <c r="D83" s="702"/>
      <c r="E83" s="720">
        <f>E82</f>
        <v>5000</v>
      </c>
      <c r="F83" s="720">
        <f t="shared" si="17"/>
        <v>0</v>
      </c>
      <c r="G83" s="720">
        <f t="shared" si="17"/>
        <v>5000</v>
      </c>
    </row>
    <row r="84" spans="1:8">
      <c r="A84" s="808"/>
      <c r="B84" s="99"/>
      <c r="C84" s="78"/>
    </row>
    <row r="85" spans="1:8">
      <c r="A85" s="76"/>
      <c r="B85" s="99">
        <v>0.10199999999999999</v>
      </c>
      <c r="C85" s="652" t="s">
        <v>341</v>
      </c>
    </row>
    <row r="86" spans="1:8">
      <c r="A86" s="76"/>
      <c r="B86" s="622" t="s">
        <v>370</v>
      </c>
      <c r="C86" s="812" t="s">
        <v>33</v>
      </c>
    </row>
    <row r="87" spans="1:8">
      <c r="A87" s="76"/>
      <c r="B87" s="621" t="s">
        <v>441</v>
      </c>
      <c r="C87" s="914" t="s">
        <v>356</v>
      </c>
      <c r="E87" s="82">
        <v>5000</v>
      </c>
      <c r="G87" s="219">
        <f t="shared" ref="G87:G90" si="18">SUM(E87:F87)</f>
        <v>5000</v>
      </c>
    </row>
    <row r="88" spans="1:8">
      <c r="A88" s="76"/>
      <c r="B88" s="621" t="s">
        <v>221</v>
      </c>
      <c r="C88" s="914" t="s">
        <v>357</v>
      </c>
      <c r="E88" s="82">
        <v>5000</v>
      </c>
      <c r="G88" s="219">
        <f t="shared" si="18"/>
        <v>5000</v>
      </c>
    </row>
    <row r="89" spans="1:8">
      <c r="A89" s="76"/>
      <c r="B89" s="621" t="s">
        <v>354</v>
      </c>
      <c r="C89" s="914" t="s">
        <v>358</v>
      </c>
      <c r="D89" s="221"/>
      <c r="E89" s="100">
        <f>5000+1000</f>
        <v>6000</v>
      </c>
      <c r="F89" s="220"/>
      <c r="G89" s="220">
        <f t="shared" si="18"/>
        <v>6000</v>
      </c>
      <c r="H89" s="217" t="s">
        <v>246</v>
      </c>
    </row>
    <row r="90" spans="1:8">
      <c r="A90" s="1059" t="s">
        <v>243</v>
      </c>
      <c r="B90" s="621" t="s">
        <v>431</v>
      </c>
      <c r="C90" s="1152" t="s">
        <v>487</v>
      </c>
      <c r="D90" s="702"/>
      <c r="E90" s="720">
        <v>1000</v>
      </c>
      <c r="F90" s="895"/>
      <c r="G90" s="895">
        <f t="shared" si="18"/>
        <v>1000</v>
      </c>
      <c r="H90" s="217" t="s">
        <v>273</v>
      </c>
    </row>
    <row r="91" spans="1:8">
      <c r="A91" s="76" t="s">
        <v>72</v>
      </c>
      <c r="B91" s="622" t="s">
        <v>370</v>
      </c>
      <c r="C91" s="808" t="s">
        <v>33</v>
      </c>
      <c r="D91" s="702"/>
      <c r="E91" s="720">
        <f>SUM(E87:E90)</f>
        <v>17000</v>
      </c>
      <c r="F91" s="720">
        <f>SUM(F87:F90)</f>
        <v>0</v>
      </c>
      <c r="G91" s="720">
        <f>SUM(G87:G90)</f>
        <v>17000</v>
      </c>
    </row>
    <row r="92" spans="1:8">
      <c r="A92" s="76"/>
      <c r="B92" s="622"/>
      <c r="C92" s="939"/>
      <c r="D92" s="221"/>
      <c r="E92" s="100"/>
      <c r="F92" s="100"/>
      <c r="G92" s="100"/>
    </row>
    <row r="93" spans="1:8">
      <c r="A93" s="1059" t="s">
        <v>243</v>
      </c>
      <c r="B93" s="622" t="s">
        <v>371</v>
      </c>
      <c r="C93" s="939" t="s">
        <v>36</v>
      </c>
      <c r="D93" s="221"/>
      <c r="E93" s="100"/>
      <c r="F93" s="100"/>
      <c r="G93" s="100"/>
    </row>
    <row r="94" spans="1:8">
      <c r="A94" s="76"/>
      <c r="B94" s="621" t="s">
        <v>490</v>
      </c>
      <c r="C94" s="939" t="s">
        <v>487</v>
      </c>
      <c r="D94" s="702"/>
      <c r="E94" s="720">
        <v>1000</v>
      </c>
      <c r="F94" s="720"/>
      <c r="G94" s="895">
        <f t="shared" ref="G94" si="19">SUM(E94:F94)</f>
        <v>1000</v>
      </c>
      <c r="H94" s="217" t="s">
        <v>248</v>
      </c>
    </row>
    <row r="95" spans="1:8">
      <c r="A95" s="76" t="s">
        <v>72</v>
      </c>
      <c r="B95" s="622" t="s">
        <v>371</v>
      </c>
      <c r="C95" s="939" t="s">
        <v>36</v>
      </c>
      <c r="D95" s="702"/>
      <c r="E95" s="720">
        <f>SUM(E94)</f>
        <v>1000</v>
      </c>
      <c r="F95" s="720">
        <f t="shared" ref="F95:G95" si="20">SUM(F94)</f>
        <v>0</v>
      </c>
      <c r="G95" s="720">
        <f t="shared" si="20"/>
        <v>1000</v>
      </c>
    </row>
    <row r="96" spans="1:8">
      <c r="A96" s="76" t="s">
        <v>72</v>
      </c>
      <c r="B96" s="99">
        <v>0.10199999999999999</v>
      </c>
      <c r="C96" s="134" t="s">
        <v>341</v>
      </c>
      <c r="D96" s="702"/>
      <c r="E96" s="720">
        <f>E91+E95</f>
        <v>18000</v>
      </c>
      <c r="F96" s="720">
        <f t="shared" ref="F96:G96" si="21">F91+F95</f>
        <v>0</v>
      </c>
      <c r="G96" s="720">
        <f t="shared" si="21"/>
        <v>18000</v>
      </c>
    </row>
    <row r="97" spans="1:9" ht="26.4">
      <c r="A97" s="733" t="s">
        <v>72</v>
      </c>
      <c r="B97" s="77">
        <v>4515</v>
      </c>
      <c r="C97" s="78" t="s">
        <v>432</v>
      </c>
      <c r="D97" s="677"/>
      <c r="E97" s="620">
        <f>E83+E96</f>
        <v>23000</v>
      </c>
      <c r="F97" s="620">
        <f t="shared" ref="F97:G97" si="22">F83+F96</f>
        <v>0</v>
      </c>
      <c r="G97" s="620">
        <f t="shared" si="22"/>
        <v>23000</v>
      </c>
    </row>
    <row r="98" spans="1:9">
      <c r="A98" s="89" t="s">
        <v>72</v>
      </c>
      <c r="B98" s="102"/>
      <c r="C98" s="90" t="s">
        <v>32</v>
      </c>
      <c r="D98" s="677"/>
      <c r="E98" s="620">
        <f>E97+E62+E74</f>
        <v>127271</v>
      </c>
      <c r="F98" s="620">
        <f t="shared" ref="F98" si="23">F97+F62+F74</f>
        <v>0</v>
      </c>
      <c r="G98" s="620">
        <f>G97+G62+G74</f>
        <v>127271</v>
      </c>
    </row>
    <row r="99" spans="1:9">
      <c r="A99" s="89" t="s">
        <v>72</v>
      </c>
      <c r="B99" s="102"/>
      <c r="C99" s="90" t="s">
        <v>73</v>
      </c>
      <c r="D99" s="677"/>
      <c r="E99" s="918">
        <f>E98+E49</f>
        <v>694125</v>
      </c>
      <c r="F99" s="620">
        <f t="shared" ref="F99" si="24">F98+F49</f>
        <v>0</v>
      </c>
      <c r="G99" s="918">
        <f>G98+G49</f>
        <v>694125</v>
      </c>
    </row>
    <row r="100" spans="1:9">
      <c r="A100" s="917" t="s">
        <v>243</v>
      </c>
      <c r="B100" s="133" t="s">
        <v>500</v>
      </c>
      <c r="C100" s="78"/>
      <c r="D100" s="221"/>
      <c r="E100" s="1116"/>
      <c r="F100" s="100"/>
      <c r="G100" s="1116"/>
    </row>
    <row r="101" spans="1:9" ht="7.95" customHeight="1">
      <c r="A101" s="917"/>
      <c r="B101" s="133"/>
      <c r="C101" s="78"/>
      <c r="D101" s="221"/>
      <c r="E101" s="1116"/>
      <c r="F101" s="100"/>
      <c r="G101" s="1116"/>
    </row>
    <row r="102" spans="1:9">
      <c r="A102" s="1222" t="s">
        <v>242</v>
      </c>
      <c r="B102" s="1222"/>
      <c r="C102" s="1222"/>
      <c r="D102" s="280"/>
      <c r="E102" s="49"/>
      <c r="F102" s="212"/>
      <c r="G102" s="224"/>
    </row>
    <row r="103" spans="1:9">
      <c r="A103" s="906" t="s">
        <v>240</v>
      </c>
      <c r="B103" s="1219" t="s">
        <v>546</v>
      </c>
      <c r="C103" s="1219"/>
      <c r="D103" s="1219"/>
      <c r="E103" s="1219"/>
      <c r="F103" s="1219"/>
      <c r="G103" s="1219"/>
    </row>
    <row r="104" spans="1:9">
      <c r="A104" s="892" t="s">
        <v>241</v>
      </c>
      <c r="B104" s="1245" t="s">
        <v>503</v>
      </c>
      <c r="C104" s="1245"/>
      <c r="D104" s="1245"/>
      <c r="E104" s="1245"/>
      <c r="F104" s="1245"/>
      <c r="G104" s="1245"/>
    </row>
    <row r="105" spans="1:9">
      <c r="A105" s="907" t="s">
        <v>245</v>
      </c>
      <c r="B105" s="1230" t="s">
        <v>459</v>
      </c>
      <c r="C105" s="1230"/>
      <c r="D105" s="1230"/>
      <c r="E105" s="1230"/>
      <c r="F105" s="1230"/>
      <c r="G105" s="1230"/>
    </row>
    <row r="106" spans="1:9">
      <c r="A106" s="917" t="s">
        <v>246</v>
      </c>
      <c r="B106" s="1230" t="s">
        <v>525</v>
      </c>
      <c r="C106" s="1230"/>
      <c r="D106" s="1230"/>
      <c r="E106" s="1230"/>
      <c r="F106" s="1230"/>
      <c r="G106" s="1230"/>
    </row>
    <row r="107" spans="1:9">
      <c r="A107" s="917" t="s">
        <v>273</v>
      </c>
      <c r="B107" s="1230" t="s">
        <v>488</v>
      </c>
      <c r="C107" s="1230"/>
      <c r="D107" s="1230"/>
      <c r="E107" s="1230"/>
      <c r="F107" s="1230"/>
      <c r="G107" s="1230"/>
    </row>
    <row r="108" spans="1:9">
      <c r="A108" s="917" t="s">
        <v>248</v>
      </c>
      <c r="B108" s="701" t="s">
        <v>489</v>
      </c>
    </row>
    <row r="109" spans="1:9">
      <c r="A109" s="894"/>
      <c r="B109" s="75"/>
      <c r="C109" s="78"/>
      <c r="D109" s="221"/>
      <c r="E109" s="100"/>
      <c r="F109" s="220"/>
      <c r="G109" s="220"/>
    </row>
    <row r="110" spans="1:9">
      <c r="A110" s="836"/>
      <c r="B110" s="75"/>
      <c r="C110" s="78"/>
      <c r="D110" s="221"/>
      <c r="E110" s="100"/>
      <c r="F110" s="220"/>
      <c r="G110" s="220"/>
      <c r="H110" s="223"/>
      <c r="I110" s="220"/>
    </row>
    <row r="111" spans="1:9">
      <c r="C111" s="1168"/>
      <c r="D111" s="1169"/>
      <c r="E111" s="389"/>
      <c r="F111" s="1169"/>
      <c r="G111" s="1170"/>
      <c r="H111" s="223"/>
      <c r="I111" s="220"/>
    </row>
    <row r="112" spans="1:9">
      <c r="C112" s="1168"/>
      <c r="D112" s="977"/>
      <c r="E112" s="126"/>
      <c r="F112" s="292"/>
      <c r="G112" s="292"/>
      <c r="H112" s="223"/>
      <c r="I112" s="220"/>
    </row>
    <row r="113" spans="3:9">
      <c r="C113" s="1168"/>
      <c r="D113" s="221"/>
      <c r="E113" s="100"/>
      <c r="F113" s="220"/>
      <c r="G113" s="220"/>
      <c r="H113" s="223"/>
      <c r="I113" s="220"/>
    </row>
    <row r="114" spans="3:9">
      <c r="D114" s="293"/>
      <c r="E114" s="176"/>
      <c r="F114" s="293"/>
      <c r="G114" s="293"/>
    </row>
  </sheetData>
  <autoFilter ref="A16:H29">
    <filterColumn colId="7"/>
  </autoFilter>
  <customSheetViews>
    <customSheetView guid="{A48B2B02-857B-4E03-8EC3-B83BCD408191}" showPageBreaks="1" printArea="1" showAutoFilter="1" view="pageBreakPreview" topLeftCell="A62">
      <selection activeCell="E21" sqref="E21:F25 E29:F31 E35:F37 E41:F43 E47:F49 E57:F57 E61:F61 E65:F65 E69:F69 E78:F79 E87:F87 E92:F97 E101:F101 E105:F106 E117:F119 E123:F125 E129:F131 E135:F137 E141:F143 E147:F149 E153:F155 E159:F161 E165:F167 E171:F173 E179:F181 E185:F187 E191:F193 E197:F199 E203:F205 E209:F211 E215:F217 E221:F223 E227:F229 E233:F235 E241:F243 E247:F249 E253:F255 E259:F261 E267:F269 E273:F275 E279:F281 E285:F287 E291:F293 E297:F299 E303:F305 E309:F311 E318:F318 E328:F329 E337:F338 E347:F347 E354:F354 E360:F361 E371:F371 E374:F374 E377:F377 E380:F380 E387:F388 E392:F392 E396:F396 E400:F400 E410:F412 E416:F418 E422:F424 E428:F430 E434:F436 E440:F442 E449:F449 E462:F466 E470:F472 E476:F476 E480:F481 E486:F487 E498:F498 E502:F503 E514:F516 E520:F521 E528:F531 E537:F541 E551:F551 E557:F557 E561:F561 E565:F565 E573:F576 E580:F581 E585:F585 E589:F589 E594:F596"/>
      <rowBreaks count="4" manualBreakCount="4">
        <brk id="37" max="7" man="1"/>
        <brk id="70" max="7" man="1"/>
        <brk id="104" max="7" man="1"/>
        <brk id="135" max="9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89" firstPageNumber="53" fitToHeight="14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4:AH234">
        <filterColumn colId="7"/>
      </autoFilter>
    </customSheetView>
    <customSheetView guid="{C5F44875-2256-4473-BD8B-FE5F322CC657}" showPageBreaks="1" printArea="1" showAutoFilter="1" view="pageBreakPreview" topLeftCell="A62">
      <selection activeCell="E21" sqref="E21:F25 E29:F31 E35:F37 E41:F43 E47:F49 E57:F57 E61:F61 E65:F65 E69:F69 E78:F79 E87:F87 E92:F97 E101:F101 E105:F106 E117:F119 E123:F125 E129:F131 E135:F137 E141:F143 E147:F149 E153:F155 E159:F161 E165:F167 E171:F173 E179:F181 E185:F187 E191:F193 E197:F199 E203:F205 E209:F211 E215:F217 E221:F223 E227:F229 E233:F235 E241:F243 E247:F249 E253:F255 E259:F261 E267:F269 E273:F275 E279:F281 E285:F287 E291:F293 E297:F299 E303:F305 E309:F311 E318:F318 E328:F329 E337:F338 E347:F347 E354:F354 E360:F361 E371:F371 E374:F374 E377:F377 E380:F380 E387:F388 E392:F392 E396:F396 E400:F400 E410:F412 E416:F418 E422:F424 E428:F430 E434:F436 E440:F442 E449:F449 E462:F466 E470:F472 E476:F476 E480:F481 E486:F487 E498:F498 E502:F503 E514:F516 E520:F521 E528:F531 E537:F541 E551:F551 E557:F557 E561:F561 E565:F565 E573:F576 E580:F581 E585:F585 E589:F589 E594:F596"/>
      <rowBreaks count="4" manualBreakCount="4">
        <brk id="37" max="7" man="1"/>
        <brk id="70" max="7" man="1"/>
        <brk id="104" max="7" man="1"/>
        <brk id="135" max="9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89" firstPageNumber="53" fitToHeight="14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4:AH234">
        <filterColumn colId="7"/>
      </autoFilter>
    </customSheetView>
  </customSheetViews>
  <mergeCells count="9">
    <mergeCell ref="A1:G1"/>
    <mergeCell ref="A2:G2"/>
    <mergeCell ref="A3:G3"/>
    <mergeCell ref="B106:G106"/>
    <mergeCell ref="B107:G107"/>
    <mergeCell ref="B105:G105"/>
    <mergeCell ref="A102:C102"/>
    <mergeCell ref="B103:G103"/>
    <mergeCell ref="B104:G104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22" fitToHeight="14" orientation="portrait" blackAndWhite="1" useFirstPageNumber="1" r:id="rId3"/>
  <headerFooter alignWithMargins="0">
    <oddHeader xml:space="preserve">&amp;C   </oddHeader>
    <oddFooter>&amp;C&amp;"Times New Roman,Bold" &amp;P</oddFooter>
  </headerFooter>
  <rowBreaks count="1" manualBreakCount="1">
    <brk id="72" max="9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F62"/>
  <sheetViews>
    <sheetView view="pageBreakPreview" topLeftCell="A40" zoomScaleSheetLayoutView="100" workbookViewId="0">
      <selection activeCell="N56" sqref="N56"/>
    </sheetView>
  </sheetViews>
  <sheetFormatPr defaultColWidth="9.109375" defaultRowHeight="13.8"/>
  <cols>
    <col min="1" max="1" width="6" style="11" customWidth="1"/>
    <col min="2" max="2" width="66" style="10" customWidth="1"/>
    <col min="3" max="3" width="14.33203125" style="12" customWidth="1"/>
    <col min="4" max="16384" width="9.109375" style="10"/>
  </cols>
  <sheetData>
    <row r="1" spans="1:3" ht="15.6">
      <c r="A1" s="1193" t="s">
        <v>117</v>
      </c>
      <c r="B1" s="1193"/>
      <c r="C1" s="1193"/>
    </row>
    <row r="2" spans="1:3" ht="4.95" customHeight="1">
      <c r="A2" s="124"/>
      <c r="B2" s="124"/>
      <c r="C2" s="124"/>
    </row>
    <row r="3" spans="1:3" ht="75" customHeight="1">
      <c r="A3" s="1194" t="s">
        <v>530</v>
      </c>
      <c r="B3" s="1194"/>
      <c r="C3" s="1194"/>
    </row>
    <row r="4" spans="1:3" s="1086" customFormat="1" ht="21" customHeight="1">
      <c r="A4" s="1195" t="s">
        <v>86</v>
      </c>
      <c r="B4" s="1195"/>
      <c r="C4" s="1195"/>
    </row>
    <row r="5" spans="1:3" ht="14.4">
      <c r="A5" s="462" t="s">
        <v>52</v>
      </c>
      <c r="B5" s="462" t="s">
        <v>118</v>
      </c>
      <c r="C5" s="748" t="s">
        <v>55</v>
      </c>
    </row>
    <row r="6" spans="1:3" s="1086" customFormat="1" ht="14.4" customHeight="1">
      <c r="A6" s="165" t="s">
        <v>53</v>
      </c>
      <c r="B6" s="467" t="s">
        <v>244</v>
      </c>
      <c r="C6" s="502">
        <v>71.44</v>
      </c>
    </row>
    <row r="7" spans="1:3" s="1086" customFormat="1" ht="14.4" customHeight="1">
      <c r="A7" s="165" t="s">
        <v>1</v>
      </c>
      <c r="B7" s="467" t="s">
        <v>129</v>
      </c>
      <c r="C7" s="502">
        <v>70</v>
      </c>
    </row>
    <row r="8" spans="1:3" s="1086" customFormat="1" ht="14.4" customHeight="1">
      <c r="A8" s="165" t="s">
        <v>2</v>
      </c>
      <c r="B8" s="467" t="s">
        <v>189</v>
      </c>
      <c r="C8" s="502">
        <v>220</v>
      </c>
    </row>
    <row r="9" spans="1:3" s="1086" customFormat="1" ht="14.4" customHeight="1">
      <c r="A9" s="165" t="s">
        <v>3</v>
      </c>
      <c r="B9" s="467" t="s">
        <v>181</v>
      </c>
      <c r="C9" s="502">
        <v>42</v>
      </c>
    </row>
    <row r="10" spans="1:3" s="1086" customFormat="1" ht="14.4" customHeight="1">
      <c r="A10" s="165" t="s">
        <v>4</v>
      </c>
      <c r="B10" s="467" t="s">
        <v>190</v>
      </c>
      <c r="C10" s="502">
        <v>10.25</v>
      </c>
    </row>
    <row r="11" spans="1:3" s="1086" customFormat="1" ht="14.4" customHeight="1">
      <c r="A11" s="165" t="s">
        <v>5</v>
      </c>
      <c r="B11" s="467" t="s">
        <v>491</v>
      </c>
      <c r="C11" s="502">
        <v>150</v>
      </c>
    </row>
    <row r="12" spans="1:3" s="1086" customFormat="1" ht="14.4" customHeight="1">
      <c r="A12" s="165" t="s">
        <v>6</v>
      </c>
      <c r="B12" s="467" t="s">
        <v>182</v>
      </c>
      <c r="C12" s="502">
        <v>19.2</v>
      </c>
    </row>
    <row r="13" spans="1:3" s="1087" customFormat="1" ht="14.4" customHeight="1">
      <c r="A13" s="165" t="s">
        <v>184</v>
      </c>
      <c r="B13" s="467" t="s">
        <v>350</v>
      </c>
      <c r="C13" s="502">
        <v>1.58</v>
      </c>
    </row>
    <row r="14" spans="1:3" s="1086" customFormat="1" ht="14.4" customHeight="1">
      <c r="A14" s="165" t="s">
        <v>7</v>
      </c>
      <c r="B14" s="467" t="s">
        <v>168</v>
      </c>
      <c r="C14" s="502">
        <v>293.70999999999998</v>
      </c>
    </row>
    <row r="15" spans="1:3" s="1086" customFormat="1" ht="14.4" customHeight="1">
      <c r="A15" s="165" t="s">
        <v>8</v>
      </c>
      <c r="B15" s="467" t="s">
        <v>180</v>
      </c>
      <c r="C15" s="502">
        <v>30</v>
      </c>
    </row>
    <row r="16" spans="1:3" s="1086" customFormat="1" ht="14.4" customHeight="1">
      <c r="A16" s="165" t="s">
        <v>9</v>
      </c>
      <c r="B16" s="467" t="s">
        <v>67</v>
      </c>
      <c r="C16" s="502">
        <v>1400</v>
      </c>
    </row>
    <row r="17" spans="1:4" s="1086" customFormat="1" ht="14.4" customHeight="1">
      <c r="A17" s="165" t="s">
        <v>10</v>
      </c>
      <c r="B17" s="467" t="s">
        <v>68</v>
      </c>
      <c r="C17" s="502">
        <v>5668.54</v>
      </c>
    </row>
    <row r="18" spans="1:4" s="1086" customFormat="1" ht="14.4" customHeight="1">
      <c r="A18" s="165" t="s">
        <v>185</v>
      </c>
      <c r="B18" s="467" t="s">
        <v>531</v>
      </c>
      <c r="C18" s="502">
        <v>173.73</v>
      </c>
    </row>
    <row r="19" spans="1:4" s="1086" customFormat="1" ht="14.4" customHeight="1">
      <c r="A19" s="1088" t="s">
        <v>360</v>
      </c>
      <c r="B19" s="467" t="s">
        <v>148</v>
      </c>
      <c r="C19" s="502">
        <v>25</v>
      </c>
    </row>
    <row r="20" spans="1:4" s="1086" customFormat="1" ht="14.4" customHeight="1" thickBot="1">
      <c r="A20" s="165" t="s">
        <v>11</v>
      </c>
      <c r="B20" s="467" t="s">
        <v>183</v>
      </c>
      <c r="C20" s="1089">
        <v>11946.44</v>
      </c>
    </row>
    <row r="21" spans="1:4" ht="15" thickTop="1" thickBot="1">
      <c r="A21" s="169"/>
      <c r="B21" s="747" t="s">
        <v>12</v>
      </c>
      <c r="C21" s="1090">
        <f>SUM(C6:C20)</f>
        <v>20121.89</v>
      </c>
      <c r="D21" s="740"/>
    </row>
    <row r="22" spans="1:4" ht="14.4" thickTop="1">
      <c r="A22" s="165"/>
      <c r="B22" s="463"/>
      <c r="C22" s="464"/>
    </row>
    <row r="23" spans="1:4" ht="14.4">
      <c r="A23" s="170"/>
      <c r="B23" s="462" t="s">
        <v>13</v>
      </c>
      <c r="C23" s="748" t="s">
        <v>55</v>
      </c>
    </row>
    <row r="24" spans="1:4" ht="14.4" customHeight="1">
      <c r="A24" s="165" t="s">
        <v>53</v>
      </c>
      <c r="B24" s="467" t="s">
        <v>258</v>
      </c>
      <c r="C24" s="466">
        <v>10</v>
      </c>
    </row>
    <row r="25" spans="1:4" ht="14.4" customHeight="1">
      <c r="A25" s="165" t="s">
        <v>1</v>
      </c>
      <c r="B25" s="181" t="s">
        <v>129</v>
      </c>
      <c r="C25" s="466">
        <v>25</v>
      </c>
    </row>
    <row r="26" spans="1:4" ht="14.4" customHeight="1">
      <c r="A26" s="165" t="s">
        <v>2</v>
      </c>
      <c r="B26" s="173" t="s">
        <v>189</v>
      </c>
      <c r="C26" s="466">
        <v>340.29</v>
      </c>
    </row>
    <row r="27" spans="1:4" ht="14.4" customHeight="1">
      <c r="A27" s="165" t="s">
        <v>3</v>
      </c>
      <c r="B27" s="173" t="s">
        <v>271</v>
      </c>
      <c r="C27" s="466">
        <v>1500</v>
      </c>
    </row>
    <row r="28" spans="1:4" ht="14.4" customHeight="1">
      <c r="A28" s="165" t="s">
        <v>4</v>
      </c>
      <c r="B28" s="173" t="s">
        <v>188</v>
      </c>
      <c r="C28" s="466">
        <v>454.45</v>
      </c>
    </row>
    <row r="29" spans="1:4" ht="14.4" customHeight="1">
      <c r="A29" s="165" t="s">
        <v>5</v>
      </c>
      <c r="B29" s="173" t="s">
        <v>90</v>
      </c>
      <c r="C29" s="466">
        <v>45</v>
      </c>
    </row>
    <row r="30" spans="1:4" ht="14.4" customHeight="1">
      <c r="A30" s="165" t="s">
        <v>6</v>
      </c>
      <c r="B30" s="180" t="s">
        <v>67</v>
      </c>
      <c r="C30" s="466">
        <v>4036.42</v>
      </c>
    </row>
    <row r="31" spans="1:4" ht="14.4" customHeight="1">
      <c r="A31" s="165" t="s">
        <v>184</v>
      </c>
      <c r="B31" s="180" t="s">
        <v>68</v>
      </c>
      <c r="C31" s="466">
        <v>1272.71</v>
      </c>
    </row>
    <row r="32" spans="1:4" ht="14.4" customHeight="1">
      <c r="A32" s="165" t="s">
        <v>7</v>
      </c>
      <c r="B32" s="180" t="s">
        <v>69</v>
      </c>
      <c r="C32" s="466">
        <v>70</v>
      </c>
    </row>
    <row r="33" spans="1:3" ht="14.4" customHeight="1">
      <c r="A33" s="165" t="s">
        <v>8</v>
      </c>
      <c r="B33" s="180" t="s">
        <v>191</v>
      </c>
      <c r="C33" s="466">
        <v>50</v>
      </c>
    </row>
    <row r="34" spans="1:3" ht="14.4" customHeight="1">
      <c r="A34" s="165" t="s">
        <v>9</v>
      </c>
      <c r="B34" s="180" t="s">
        <v>148</v>
      </c>
      <c r="C34" s="466">
        <v>17.89</v>
      </c>
    </row>
    <row r="35" spans="1:3" ht="14.4" customHeight="1" thickBot="1">
      <c r="A35" s="165" t="s">
        <v>10</v>
      </c>
      <c r="B35" s="180" t="s">
        <v>183</v>
      </c>
      <c r="C35" s="1092">
        <v>49.3</v>
      </c>
    </row>
    <row r="36" spans="1:3" ht="14.4" customHeight="1" thickTop="1" thickBot="1">
      <c r="A36" s="165"/>
      <c r="B36" s="746" t="s">
        <v>14</v>
      </c>
      <c r="C36" s="1090">
        <f>SUM(C24:C35)</f>
        <v>7871.06</v>
      </c>
    </row>
    <row r="37" spans="1:3" ht="14.4" customHeight="1" thickTop="1" thickBot="1">
      <c r="A37" s="169"/>
      <c r="B37" s="746" t="s">
        <v>15</v>
      </c>
      <c r="C37" s="1090">
        <f>C36+C21</f>
        <v>27992.95</v>
      </c>
    </row>
    <row r="38" spans="1:3" ht="14.4" thickTop="1">
      <c r="A38" s="465"/>
      <c r="B38" s="468"/>
      <c r="C38" s="1091"/>
    </row>
    <row r="39" spans="1:3" ht="13.95" customHeight="1">
      <c r="A39" s="1196" t="s">
        <v>272</v>
      </c>
      <c r="B39" s="1196"/>
      <c r="C39" s="1196"/>
    </row>
    <row r="40" spans="1:3" ht="14.4">
      <c r="A40" s="465"/>
      <c r="B40" s="460"/>
      <c r="C40" s="67" t="s">
        <v>55</v>
      </c>
    </row>
    <row r="41" spans="1:3" ht="15" customHeight="1">
      <c r="A41" s="169">
        <v>1</v>
      </c>
      <c r="B41" s="741" t="s">
        <v>194</v>
      </c>
      <c r="C41" s="742">
        <v>1113.5</v>
      </c>
    </row>
    <row r="42" spans="1:3" ht="15" customHeight="1">
      <c r="A42" s="169">
        <v>2</v>
      </c>
      <c r="B42" s="741" t="s">
        <v>553</v>
      </c>
      <c r="C42" s="742">
        <v>302.70999999999998</v>
      </c>
    </row>
    <row r="43" spans="1:3" ht="15" customHeight="1">
      <c r="A43" s="169">
        <v>3</v>
      </c>
      <c r="B43" s="741" t="s">
        <v>195</v>
      </c>
      <c r="C43" s="742">
        <v>15254.46</v>
      </c>
    </row>
    <row r="44" spans="1:3" ht="15" customHeight="1" thickBot="1">
      <c r="A44" s="169">
        <v>4</v>
      </c>
      <c r="B44" s="170" t="s">
        <v>505</v>
      </c>
      <c r="C44" s="1093">
        <v>10263.73</v>
      </c>
    </row>
    <row r="45" spans="1:3" ht="15" customHeight="1" thickTop="1" thickBot="1">
      <c r="A45" s="169"/>
      <c r="B45" s="743" t="s">
        <v>186</v>
      </c>
      <c r="C45" s="1143">
        <f>SUM(C41:C44)</f>
        <v>26934.399999999998</v>
      </c>
    </row>
    <row r="46" spans="1:3" ht="14.4" thickTop="1">
      <c r="B46" s="459"/>
      <c r="C46" s="469"/>
    </row>
    <row r="47" spans="1:3" ht="15.6" customHeight="1">
      <c r="A47" s="1192" t="s">
        <v>494</v>
      </c>
      <c r="B47" s="1192"/>
      <c r="C47" s="1192"/>
    </row>
    <row r="48" spans="1:3" ht="14.4">
      <c r="B48" s="731"/>
      <c r="C48" s="67" t="s">
        <v>55</v>
      </c>
    </row>
    <row r="49" spans="1:6" ht="15" customHeight="1">
      <c r="A49" s="169">
        <v>1</v>
      </c>
      <c r="B49" s="170" t="s">
        <v>359</v>
      </c>
      <c r="C49" s="744">
        <f>58.54+0.01</f>
        <v>58.55</v>
      </c>
    </row>
    <row r="50" spans="1:6" ht="15" customHeight="1">
      <c r="A50" s="169">
        <v>2</v>
      </c>
      <c r="B50" s="170" t="s">
        <v>505</v>
      </c>
      <c r="C50" s="745">
        <v>10263.73</v>
      </c>
    </row>
    <row r="51" spans="1:6" ht="15" customHeight="1">
      <c r="A51" s="169">
        <v>3</v>
      </c>
      <c r="B51" s="741" t="s">
        <v>194</v>
      </c>
      <c r="C51" s="742">
        <v>1113.5</v>
      </c>
    </row>
    <row r="52" spans="1:6" ht="15" customHeight="1">
      <c r="A52" s="169">
        <v>4</v>
      </c>
      <c r="B52" s="741" t="s">
        <v>553</v>
      </c>
      <c r="C52" s="742">
        <v>302.70999999999998</v>
      </c>
    </row>
    <row r="53" spans="1:6" ht="15" customHeight="1">
      <c r="A53" s="169">
        <v>5</v>
      </c>
      <c r="B53" s="741" t="s">
        <v>195</v>
      </c>
      <c r="C53" s="742">
        <v>15254.46</v>
      </c>
    </row>
    <row r="54" spans="1:6" ht="15" customHeight="1" thickBot="1">
      <c r="A54" s="169">
        <v>6</v>
      </c>
      <c r="B54" s="741" t="s">
        <v>552</v>
      </c>
      <c r="C54" s="1094">
        <v>1000</v>
      </c>
    </row>
    <row r="55" spans="1:6" ht="15" customHeight="1" thickTop="1" thickBot="1">
      <c r="A55" s="169"/>
      <c r="B55" s="170"/>
      <c r="C55" s="1095">
        <f>SUM(C49:C54)</f>
        <v>27992.949999999997</v>
      </c>
      <c r="E55" s="740"/>
    </row>
    <row r="56" spans="1:6" ht="14.4" thickTop="1"/>
    <row r="62" spans="1:6">
      <c r="F62" s="740"/>
    </row>
  </sheetData>
  <customSheetViews>
    <customSheetView guid="{A48B2B02-857B-4E03-8EC3-B83BCD408191}" showPageBreaks="1" printArea="1" view="pageBreakPreview" topLeftCell="A52">
      <selection activeCell="E75" sqref="E75"/>
      <rowBreaks count="2" manualBreakCount="2">
        <brk id="34" max="2" man="1"/>
        <brk id="71" max="2" man="1"/>
      </rowBreaks>
      <pageMargins left="0.74803149606299213" right="0.74803149606299213" top="0.74803149606299213" bottom="4.1338582677165361" header="0.35433070866141736" footer="3.5433070866141736"/>
      <printOptions horizontalCentered="1"/>
      <pageSetup paperSize="9" scale="97" orientation="portrait" useFirstPageNumber="1" r:id="rId1"/>
      <headerFooter alignWithMargins="0">
        <oddFooter>&amp;C{ii}</oddFooter>
      </headerFooter>
    </customSheetView>
    <customSheetView guid="{CBFC2224-D3AC-4AA3-8CE4-B555FCF23158}" showPageBreaks="1" printArea="1" view="pageBreakPreview" topLeftCell="A28">
      <selection activeCell="I58" sqref="I58"/>
      <rowBreaks count="1" manualBreakCount="1">
        <brk id="25" max="2" man="1"/>
      </rowBreaks>
      <pageMargins left="0.74803149606299202" right="0.74803149606299202" top="0.74803149606299202" bottom="4.13" header="0.35" footer="3.67"/>
      <printOptions horizontalCentered="1"/>
      <pageSetup paperSize="9" scale="99" orientation="portrait" useFirstPageNumber="1" r:id="rId2"/>
      <headerFooter alignWithMargins="0">
        <oddFooter>&amp;C&amp;"Times New Roman,Bold"&amp;11{ii}</oddFooter>
      </headerFooter>
    </customSheetView>
    <customSheetView guid="{E4E8F753-76B4-42E1-AD26-8B3589CB8A4B}" showPageBreaks="1" printArea="1" view="pageBreakPreview" showRuler="0" topLeftCell="A37">
      <selection activeCell="B50" sqref="B50"/>
      <pageMargins left="0.74803149606299202" right="0.74803149606299202" top="0.74803149606299202" bottom="4.13" header="0.35" footer="3.67"/>
      <printOptions horizontalCentered="1"/>
      <pageSetup paperSize="9" orientation="portrait" useFirstPageNumber="1" r:id="rId3"/>
      <headerFooter alignWithMargins="0">
        <oddFooter>&amp;C&amp;"Times New Roman,Bold"&amp;11{ii}</oddFooter>
      </headerFooter>
    </customSheetView>
    <customSheetView guid="{0A01029B-7B3B-461F-BED3-37847DEE34DD}" showPageBreaks="1" printArea="1" view="pageBreakPreview" topLeftCell="A37">
      <selection activeCell="B50" sqref="B50"/>
      <pageMargins left="0.74803149606299202" right="0.74803149606299202" top="0.74803149606299202" bottom="4.13" header="0.35" footer="3.67"/>
      <printOptions horizontalCentered="1"/>
      <pageSetup paperSize="9" orientation="portrait" useFirstPageNumber="1" r:id="rId4"/>
      <headerFooter alignWithMargins="0">
        <oddFooter>&amp;C&amp;"Times New Roman,Bold"&amp;11{ii}</oddFooter>
      </headerFooter>
    </customSheetView>
    <customSheetView guid="{7CE36697-C418-4ED3-BCF0-EA686CB40E87}" scale="190" showRuler="0">
      <selection activeCell="B82" sqref="B82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5"/>
      <headerFooter alignWithMargins="0"/>
    </customSheetView>
    <customSheetView guid="{63DB0950-E90F-4380-862C-985B5EB19119}" showRuler="0" topLeftCell="A67">
      <selection activeCell="S65" sqref="S65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6"/>
      <headerFooter alignWithMargins="0"/>
    </customSheetView>
    <customSheetView guid="{F13B090A-ECDA-4418-9F13-644A873400E7}" showRuler="0" topLeftCell="A67">
      <selection activeCell="S65" sqref="S65"/>
      <pageMargins left="0.74803149606299213" right="0.74803149606299213" top="0.74803149606299213" bottom="4.1338582677165361" header="0.51181102362204722" footer="0.51181102362204722"/>
      <printOptions horizontalCentered="1"/>
      <pageSetup paperSize="9" orientation="portrait" r:id="rId7"/>
      <headerFooter alignWithMargins="0"/>
    </customSheetView>
    <customSheetView guid="{BDCF7345-18B1-4C88-89F2-E67F940CDF85}" showPageBreaks="1" printArea="1" view="pageBreakPreview" topLeftCell="A76">
      <selection activeCell="D3" sqref="D3"/>
      <pageMargins left="0.74803149606299202" right="0.74803149606299202" top="0.74803149606299202" bottom="4.13" header="0.35" footer="3.67"/>
      <printOptions horizontalCentered="1"/>
      <pageSetup paperSize="9" orientation="portrait" useFirstPageNumber="1" r:id="rId8"/>
      <headerFooter alignWithMargins="0">
        <oddFooter>&amp;C&amp;"Times New Roman,Bold"&amp;11{ii}</oddFooter>
      </headerFooter>
    </customSheetView>
    <customSheetView guid="{44B5F5DE-C96C-4269-969A-574D4EEEEEF5}" showPageBreaks="1" view="pageBreakPreview" topLeftCell="A46">
      <selection activeCell="E51" sqref="E51"/>
      <pageMargins left="0.74803149606299202" right="0.74803149606299202" top="0.74803149606299202" bottom="4.13" header="0.35" footer="3"/>
      <printOptions horizontalCentered="1"/>
      <pageSetup paperSize="9" orientation="portrait" useFirstPageNumber="1" r:id="rId9"/>
      <headerFooter alignWithMargins="0">
        <oddFooter>&amp;C{iv}</oddFooter>
      </headerFooter>
    </customSheetView>
    <customSheetView guid="{C5F44875-2256-4473-BD8B-FE5F322CC657}" showPageBreaks="1" printArea="1" view="pageBreakPreview" topLeftCell="A52">
      <selection activeCell="E75" sqref="E75"/>
      <rowBreaks count="2" manualBreakCount="2">
        <brk id="34" max="2" man="1"/>
        <brk id="71" max="2" man="1"/>
      </rowBreaks>
      <pageMargins left="0.74803149606299213" right="0.74803149606299213" top="0.74803149606299213" bottom="4.1338582677165361" header="0.35433070866141736" footer="3.5433070866141736"/>
      <printOptions horizontalCentered="1"/>
      <pageSetup paperSize="9" scale="97" orientation="portrait" useFirstPageNumber="1" r:id="rId10"/>
      <headerFooter alignWithMargins="0">
        <oddFooter>&amp;C{ii}</oddFooter>
      </headerFooter>
    </customSheetView>
  </customSheetViews>
  <mergeCells count="5">
    <mergeCell ref="A47:C47"/>
    <mergeCell ref="A1:C1"/>
    <mergeCell ref="A3:C3"/>
    <mergeCell ref="A4:C4"/>
    <mergeCell ref="A39:C39"/>
  </mergeCells>
  <phoneticPr fontId="0" type="noConversion"/>
  <printOptions horizontalCentered="1"/>
  <pageMargins left="0.78740157480314965" right="0.78740157480314965" top="0.78740157480314965" bottom="4.1338582677165361" header="0.51181102362204722" footer="3.5433070866141736"/>
  <pageSetup paperSize="9" scale="97" orientation="portrait" useFirstPageNumber="1" r:id="rId11"/>
  <headerFooter alignWithMargins="0">
    <oddFooter>&amp;C{ii}</oddFooter>
  </headerFooter>
  <rowBreaks count="1" manualBreakCount="1">
    <brk id="31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 syncVertical="1" syncRef="A73" transitionEvaluation="1" codeName="Sheet30"/>
  <dimension ref="A1:J99"/>
  <sheetViews>
    <sheetView view="pageBreakPreview" topLeftCell="A73" zoomScaleSheetLayoutView="100" workbookViewId="0">
      <selection activeCell="C33" sqref="C33:I41"/>
    </sheetView>
  </sheetViews>
  <sheetFormatPr defaultColWidth="9.109375" defaultRowHeight="13.2"/>
  <cols>
    <col min="1" max="1" width="7" style="846" customWidth="1"/>
    <col min="2" max="2" width="8.109375" style="84" customWidth="1"/>
    <col min="3" max="3" width="32.6640625" style="73" customWidth="1"/>
    <col min="4" max="4" width="10" style="82" customWidth="1"/>
    <col min="5" max="5" width="10.5546875" style="82" customWidth="1"/>
    <col min="6" max="6" width="10.44140625" style="73" customWidth="1"/>
    <col min="7" max="7" width="9.6640625" style="73" customWidth="1"/>
    <col min="8" max="8" width="3.88671875" style="864" customWidth="1"/>
    <col min="9" max="10" width="9.109375" style="88"/>
    <col min="11" max="16384" width="9.109375" style="73"/>
  </cols>
  <sheetData>
    <row r="1" spans="1:10">
      <c r="A1" s="1247" t="s">
        <v>84</v>
      </c>
      <c r="B1" s="1247"/>
      <c r="C1" s="1247"/>
      <c r="D1" s="1247"/>
      <c r="E1" s="1247"/>
      <c r="F1" s="1247"/>
      <c r="G1" s="1247"/>
      <c r="H1" s="865"/>
      <c r="I1" s="73"/>
      <c r="J1" s="73"/>
    </row>
    <row r="2" spans="1:10">
      <c r="A2" s="1247" t="s">
        <v>85</v>
      </c>
      <c r="B2" s="1247"/>
      <c r="C2" s="1247"/>
      <c r="D2" s="1247"/>
      <c r="E2" s="1247"/>
      <c r="F2" s="1247"/>
      <c r="G2" s="1247"/>
      <c r="H2" s="865"/>
      <c r="I2" s="73"/>
      <c r="J2" s="73"/>
    </row>
    <row r="3" spans="1:10" ht="28.2" customHeight="1">
      <c r="A3" s="1221" t="s">
        <v>526</v>
      </c>
      <c r="B3" s="1221"/>
      <c r="C3" s="1221"/>
      <c r="D3" s="1221"/>
      <c r="E3" s="1221"/>
      <c r="F3" s="1221"/>
      <c r="G3" s="1221"/>
      <c r="H3" s="1048"/>
      <c r="I3" s="73"/>
      <c r="J3" s="73"/>
    </row>
    <row r="4" spans="1:10" ht="10.199999999999999" customHeight="1">
      <c r="A4" s="34"/>
      <c r="B4" s="861"/>
      <c r="C4" s="861"/>
      <c r="D4" s="861"/>
      <c r="E4" s="861"/>
      <c r="F4" s="861"/>
      <c r="G4" s="861"/>
      <c r="H4" s="376"/>
      <c r="I4" s="73"/>
      <c r="J4" s="73"/>
    </row>
    <row r="5" spans="1:10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40"/>
      <c r="I5" s="73"/>
      <c r="J5" s="73"/>
    </row>
    <row r="6" spans="1:10" ht="14.4" customHeight="1">
      <c r="A6" s="34"/>
      <c r="B6" s="41" t="s">
        <v>543</v>
      </c>
      <c r="C6" s="30" t="s">
        <v>28</v>
      </c>
      <c r="D6" s="38" t="s">
        <v>73</v>
      </c>
      <c r="E6" s="32">
        <v>1694380</v>
      </c>
      <c r="F6" s="32">
        <v>337051</v>
      </c>
      <c r="G6" s="32">
        <f>SUM(E6:F6)</f>
        <v>2031431</v>
      </c>
      <c r="H6" s="38"/>
      <c r="I6" s="73"/>
      <c r="J6" s="73"/>
    </row>
    <row r="7" spans="1:10" ht="14.4" customHeight="1">
      <c r="A7" s="34"/>
      <c r="B7" s="41" t="s">
        <v>380</v>
      </c>
      <c r="C7" s="30" t="s">
        <v>379</v>
      </c>
      <c r="D7" s="38" t="s">
        <v>439</v>
      </c>
      <c r="E7" s="32">
        <v>228610</v>
      </c>
      <c r="F7" s="32">
        <v>100</v>
      </c>
      <c r="G7" s="32">
        <f>SUM(E7:F7)</f>
        <v>228710</v>
      </c>
      <c r="H7" s="38"/>
      <c r="I7" s="73"/>
      <c r="J7" s="73"/>
    </row>
    <row r="8" spans="1:10">
      <c r="A8" s="34"/>
      <c r="B8" s="41"/>
      <c r="C8" s="30"/>
      <c r="D8" s="38"/>
      <c r="E8" s="32"/>
      <c r="F8" s="32"/>
      <c r="G8" s="32"/>
      <c r="H8" s="38"/>
      <c r="I8" s="73"/>
      <c r="J8" s="73"/>
    </row>
    <row r="9" spans="1:10" s="627" customFormat="1" ht="14.4" customHeight="1">
      <c r="A9" s="1067"/>
      <c r="B9" s="1068" t="s">
        <v>381</v>
      </c>
      <c r="C9" s="1069" t="s">
        <v>30</v>
      </c>
      <c r="D9" s="1070"/>
      <c r="E9" s="562"/>
      <c r="F9" s="562"/>
      <c r="G9" s="562"/>
      <c r="H9" s="1070"/>
    </row>
    <row r="10" spans="1:10" s="627" customFormat="1" ht="14.4" customHeight="1">
      <c r="A10" s="1067"/>
      <c r="B10" s="1071"/>
      <c r="C10" s="1069" t="s">
        <v>141</v>
      </c>
      <c r="D10" s="1070" t="s">
        <v>73</v>
      </c>
      <c r="E10" s="562">
        <f>G57</f>
        <v>17373</v>
      </c>
      <c r="F10" s="1072">
        <f>G81</f>
        <v>7000</v>
      </c>
      <c r="G10" s="562">
        <f>SUM(E10:F10)</f>
        <v>24373</v>
      </c>
      <c r="H10" s="1070"/>
    </row>
    <row r="11" spans="1:10" s="627" customFormat="1" ht="14.4" customHeight="1">
      <c r="A11" s="1067"/>
      <c r="B11" s="1068" t="s">
        <v>72</v>
      </c>
      <c r="C11" s="796" t="s">
        <v>382</v>
      </c>
      <c r="D11" s="1073" t="s">
        <v>73</v>
      </c>
      <c r="E11" s="1074">
        <f>SUM(E6:E10)</f>
        <v>1940363</v>
      </c>
      <c r="F11" s="1074">
        <f t="shared" ref="F11:G11" si="0">SUM(F6:F10)</f>
        <v>344151</v>
      </c>
      <c r="G11" s="1074">
        <f t="shared" si="0"/>
        <v>2284514</v>
      </c>
      <c r="H11" s="1075"/>
    </row>
    <row r="12" spans="1:10" ht="10.95" customHeight="1">
      <c r="A12" s="34"/>
      <c r="B12" s="37"/>
      <c r="C12" s="30"/>
      <c r="D12" s="31"/>
      <c r="E12" s="31"/>
      <c r="F12" s="38"/>
      <c r="G12" s="31"/>
      <c r="H12" s="38"/>
      <c r="I12" s="73"/>
      <c r="J12" s="73"/>
    </row>
    <row r="13" spans="1:10">
      <c r="A13" s="34"/>
      <c r="B13" s="41" t="s">
        <v>509</v>
      </c>
      <c r="C13" s="30" t="s">
        <v>45</v>
      </c>
      <c r="D13" s="30"/>
      <c r="E13" s="30"/>
      <c r="F13" s="44"/>
      <c r="G13" s="30"/>
      <c r="H13" s="44"/>
      <c r="I13" s="73"/>
      <c r="J13" s="73"/>
    </row>
    <row r="14" spans="1:10" s="1" customFormat="1">
      <c r="A14" s="32"/>
      <c r="B14" s="394"/>
      <c r="C14" s="394"/>
      <c r="D14" s="394"/>
      <c r="E14" s="394"/>
      <c r="F14" s="394"/>
      <c r="G14" s="394"/>
      <c r="H14" s="377"/>
    </row>
    <row r="15" spans="1:10" s="1" customFormat="1" ht="13.8" thickBot="1">
      <c r="A15" s="45"/>
      <c r="B15" s="862"/>
      <c r="C15" s="862"/>
      <c r="D15" s="862"/>
      <c r="E15" s="862"/>
      <c r="F15" s="862"/>
      <c r="G15" s="862" t="s">
        <v>133</v>
      </c>
      <c r="H15" s="377"/>
    </row>
    <row r="16" spans="1:10" s="1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40"/>
    </row>
    <row r="17" spans="1:10" s="174" customFormat="1" ht="13.8" thickTop="1">
      <c r="A17" s="1125"/>
      <c r="B17" s="792"/>
      <c r="C17" s="1107" t="s">
        <v>76</v>
      </c>
      <c r="D17" s="633"/>
      <c r="E17" s="634"/>
      <c r="F17" s="634"/>
      <c r="G17" s="633"/>
      <c r="H17" s="762"/>
    </row>
    <row r="18" spans="1:10" ht="28.2" customHeight="1">
      <c r="A18" s="887" t="s">
        <v>77</v>
      </c>
      <c r="B18" s="77">
        <v>2225</v>
      </c>
      <c r="C18" s="78" t="s">
        <v>454</v>
      </c>
      <c r="D18" s="100"/>
      <c r="E18" s="868"/>
      <c r="F18" s="869"/>
      <c r="G18" s="833"/>
      <c r="H18" s="694"/>
      <c r="I18" s="73"/>
      <c r="J18" s="73"/>
    </row>
    <row r="19" spans="1:10" ht="14.4" customHeight="1">
      <c r="A19" s="887"/>
      <c r="B19" s="98">
        <v>80</v>
      </c>
      <c r="C19" s="733" t="s">
        <v>65</v>
      </c>
      <c r="D19" s="100"/>
      <c r="E19" s="868"/>
      <c r="F19" s="869"/>
      <c r="G19" s="833"/>
      <c r="H19" s="694"/>
      <c r="I19" s="73"/>
      <c r="J19" s="73"/>
    </row>
    <row r="20" spans="1:10" ht="14.4" customHeight="1">
      <c r="A20" s="887"/>
      <c r="B20" s="99">
        <v>80.8</v>
      </c>
      <c r="C20" s="78" t="s">
        <v>38</v>
      </c>
      <c r="D20" s="100"/>
      <c r="E20" s="868"/>
      <c r="F20" s="869"/>
      <c r="G20" s="833"/>
      <c r="H20" s="694"/>
      <c r="I20" s="73"/>
      <c r="J20" s="73"/>
    </row>
    <row r="21" spans="1:10" ht="14.4" customHeight="1">
      <c r="A21" s="887"/>
      <c r="B21" s="98">
        <v>66</v>
      </c>
      <c r="C21" s="733" t="s">
        <v>455</v>
      </c>
      <c r="D21" s="100"/>
      <c r="E21" s="868"/>
      <c r="F21" s="869"/>
      <c r="G21" s="833"/>
      <c r="H21" s="694"/>
      <c r="I21" s="73"/>
      <c r="J21" s="73"/>
    </row>
    <row r="22" spans="1:10" ht="14.4" customHeight="1">
      <c r="A22" s="887"/>
      <c r="B22" s="98" t="s">
        <v>202</v>
      </c>
      <c r="C22" s="733" t="s">
        <v>135</v>
      </c>
      <c r="D22" s="720"/>
      <c r="E22" s="834">
        <v>1500</v>
      </c>
      <c r="F22" s="834"/>
      <c r="G22" s="834">
        <f>SUM(E22:F22)</f>
        <v>1500</v>
      </c>
      <c r="H22" s="694" t="s">
        <v>240</v>
      </c>
      <c r="I22" s="73"/>
      <c r="J22" s="73"/>
    </row>
    <row r="23" spans="1:10" ht="14.4" customHeight="1">
      <c r="A23" s="887" t="s">
        <v>72</v>
      </c>
      <c r="B23" s="98">
        <v>66</v>
      </c>
      <c r="C23" s="733" t="s">
        <v>455</v>
      </c>
      <c r="D23" s="720"/>
      <c r="E23" s="834">
        <f>E22</f>
        <v>1500</v>
      </c>
      <c r="F23" s="834"/>
      <c r="G23" s="834">
        <f>G22</f>
        <v>1500</v>
      </c>
      <c r="H23" s="694"/>
      <c r="I23" s="73"/>
      <c r="J23" s="73"/>
    </row>
    <row r="24" spans="1:10" ht="14.4" customHeight="1">
      <c r="A24" s="887" t="s">
        <v>72</v>
      </c>
      <c r="B24" s="99">
        <v>80.8</v>
      </c>
      <c r="C24" s="78" t="s">
        <v>38</v>
      </c>
      <c r="D24" s="720"/>
      <c r="E24" s="834">
        <f>E23</f>
        <v>1500</v>
      </c>
      <c r="F24" s="834"/>
      <c r="G24" s="834">
        <f>G23</f>
        <v>1500</v>
      </c>
      <c r="H24" s="694"/>
      <c r="I24" s="73"/>
      <c r="J24" s="73"/>
    </row>
    <row r="25" spans="1:10" ht="14.4" customHeight="1">
      <c r="A25" s="887" t="s">
        <v>72</v>
      </c>
      <c r="B25" s="75">
        <v>80</v>
      </c>
      <c r="C25" s="733" t="s">
        <v>65</v>
      </c>
      <c r="D25" s="720"/>
      <c r="E25" s="834">
        <f>E24</f>
        <v>1500</v>
      </c>
      <c r="F25" s="834"/>
      <c r="G25" s="834">
        <f>G24</f>
        <v>1500</v>
      </c>
      <c r="H25" s="694"/>
      <c r="I25" s="73"/>
      <c r="J25" s="73"/>
    </row>
    <row r="26" spans="1:10" ht="28.95" customHeight="1">
      <c r="A26" s="887" t="s">
        <v>72</v>
      </c>
      <c r="B26" s="77">
        <v>2225</v>
      </c>
      <c r="C26" s="78" t="s">
        <v>171</v>
      </c>
      <c r="D26" s="542"/>
      <c r="E26" s="542">
        <f>E25</f>
        <v>1500</v>
      </c>
      <c r="F26" s="542"/>
      <c r="G26" s="542">
        <f>G25</f>
        <v>1500</v>
      </c>
      <c r="H26" s="694"/>
      <c r="I26" s="73"/>
      <c r="J26" s="73"/>
    </row>
    <row r="27" spans="1:10">
      <c r="A27" s="91"/>
      <c r="B27" s="112"/>
      <c r="C27" s="91"/>
      <c r="E27" s="621"/>
      <c r="F27" s="870"/>
      <c r="G27" s="621"/>
      <c r="I27" s="73"/>
      <c r="J27" s="73"/>
    </row>
    <row r="28" spans="1:10" ht="14.4" customHeight="1">
      <c r="A28" s="863" t="s">
        <v>77</v>
      </c>
      <c r="B28" s="77">
        <v>2235</v>
      </c>
      <c r="C28" s="78" t="s">
        <v>204</v>
      </c>
      <c r="E28" s="621"/>
      <c r="F28" s="870"/>
      <c r="G28" s="621"/>
      <c r="I28" s="73"/>
      <c r="J28" s="73"/>
    </row>
    <row r="29" spans="1:10" ht="14.4" customHeight="1">
      <c r="A29" s="863"/>
      <c r="B29" s="98">
        <v>2</v>
      </c>
      <c r="C29" s="733" t="s">
        <v>223</v>
      </c>
      <c r="E29" s="621"/>
      <c r="F29" s="871"/>
      <c r="G29" s="621"/>
      <c r="I29" s="73"/>
      <c r="J29" s="73"/>
    </row>
    <row r="30" spans="1:10" ht="14.4" customHeight="1">
      <c r="A30" s="863"/>
      <c r="B30" s="99">
        <v>2.1019999999999999</v>
      </c>
      <c r="C30" s="78" t="s">
        <v>433</v>
      </c>
      <c r="D30" s="100"/>
      <c r="E30" s="79"/>
      <c r="F30" s="883"/>
      <c r="G30" s="75"/>
    </row>
    <row r="31" spans="1:10" ht="14.4" customHeight="1">
      <c r="B31" s="84">
        <v>62</v>
      </c>
      <c r="C31" s="111" t="s">
        <v>434</v>
      </c>
      <c r="D31" s="100"/>
      <c r="E31" s="833"/>
      <c r="F31" s="872"/>
      <c r="G31" s="133"/>
    </row>
    <row r="32" spans="1:10" ht="26.4">
      <c r="A32" s="863"/>
      <c r="B32" s="103" t="s">
        <v>395</v>
      </c>
      <c r="C32" s="733" t="s">
        <v>435</v>
      </c>
      <c r="E32" s="109">
        <v>1000</v>
      </c>
      <c r="F32" s="872"/>
      <c r="G32" s="112">
        <f>E32+F32</f>
        <v>1000</v>
      </c>
      <c r="H32" s="888" t="s">
        <v>240</v>
      </c>
    </row>
    <row r="33" spans="1:8" ht="14.4" customHeight="1">
      <c r="A33" s="931" t="s">
        <v>72</v>
      </c>
      <c r="B33" s="75">
        <v>62</v>
      </c>
      <c r="C33" s="733" t="s">
        <v>434</v>
      </c>
      <c r="D33" s="620"/>
      <c r="E33" s="873">
        <f>E32</f>
        <v>1000</v>
      </c>
      <c r="F33" s="874">
        <f t="shared" ref="F33:G34" si="1">F32</f>
        <v>0</v>
      </c>
      <c r="G33" s="873">
        <f t="shared" si="1"/>
        <v>1000</v>
      </c>
    </row>
    <row r="34" spans="1:8" ht="14.4" customHeight="1">
      <c r="A34" s="80" t="s">
        <v>72</v>
      </c>
      <c r="B34" s="1066">
        <v>2.1019999999999999</v>
      </c>
      <c r="C34" s="83" t="s">
        <v>433</v>
      </c>
      <c r="D34" s="620"/>
      <c r="E34" s="873">
        <f>E33</f>
        <v>1000</v>
      </c>
      <c r="F34" s="875">
        <f t="shared" si="1"/>
        <v>0</v>
      </c>
      <c r="G34" s="873">
        <f t="shared" si="1"/>
        <v>1000</v>
      </c>
    </row>
    <row r="35" spans="1:8">
      <c r="A35" s="931"/>
      <c r="B35" s="99"/>
      <c r="C35" s="78"/>
      <c r="D35" s="797"/>
      <c r="E35" s="940"/>
      <c r="F35" s="941"/>
      <c r="G35" s="940"/>
      <c r="H35" s="933"/>
    </row>
    <row r="36" spans="1:8">
      <c r="A36" s="931"/>
      <c r="B36" s="99">
        <v>2.1040000000000001</v>
      </c>
      <c r="C36" s="78" t="s">
        <v>474</v>
      </c>
      <c r="D36" s="100"/>
      <c r="E36" s="942"/>
      <c r="F36" s="943"/>
      <c r="G36" s="942"/>
      <c r="H36" s="933"/>
    </row>
    <row r="37" spans="1:8">
      <c r="A37" s="917" t="s">
        <v>243</v>
      </c>
      <c r="B37" s="75">
        <v>67</v>
      </c>
      <c r="C37" s="733" t="s">
        <v>475</v>
      </c>
      <c r="D37" s="100"/>
      <c r="E37" s="942"/>
      <c r="F37" s="943"/>
      <c r="G37" s="942"/>
      <c r="H37" s="933"/>
    </row>
    <row r="38" spans="1:8">
      <c r="A38" s="931"/>
      <c r="B38" s="103" t="s">
        <v>372</v>
      </c>
      <c r="C38" s="733" t="s">
        <v>312</v>
      </c>
      <c r="D38" s="720"/>
      <c r="E38" s="944">
        <v>5000</v>
      </c>
      <c r="F38" s="945"/>
      <c r="G38" s="946">
        <f>E38+F38</f>
        <v>5000</v>
      </c>
      <c r="H38" s="933"/>
    </row>
    <row r="39" spans="1:8">
      <c r="A39" s="931" t="s">
        <v>72</v>
      </c>
      <c r="B39" s="75">
        <v>67</v>
      </c>
      <c r="C39" s="733" t="s">
        <v>475</v>
      </c>
      <c r="D39" s="620"/>
      <c r="E39" s="873">
        <f>E38</f>
        <v>5000</v>
      </c>
      <c r="F39" s="873">
        <f t="shared" ref="F39:G40" si="2">F38</f>
        <v>0</v>
      </c>
      <c r="G39" s="873">
        <f t="shared" si="2"/>
        <v>5000</v>
      </c>
      <c r="H39" s="933"/>
    </row>
    <row r="40" spans="1:8">
      <c r="A40" s="931" t="s">
        <v>72</v>
      </c>
      <c r="B40" s="99">
        <v>2.1040000000000001</v>
      </c>
      <c r="C40" s="78" t="s">
        <v>474</v>
      </c>
      <c r="D40" s="720"/>
      <c r="E40" s="944">
        <f>E39</f>
        <v>5000</v>
      </c>
      <c r="F40" s="944">
        <f t="shared" si="2"/>
        <v>0</v>
      </c>
      <c r="G40" s="944">
        <f t="shared" si="2"/>
        <v>5000</v>
      </c>
      <c r="H40" s="933"/>
    </row>
    <row r="41" spans="1:8">
      <c r="A41" s="931"/>
      <c r="B41" s="99"/>
      <c r="C41" s="78"/>
      <c r="D41" s="100"/>
      <c r="E41" s="942"/>
      <c r="F41" s="943"/>
      <c r="G41" s="942"/>
      <c r="H41" s="933"/>
    </row>
    <row r="42" spans="1:8">
      <c r="A42" s="931"/>
      <c r="B42" s="99">
        <v>2.8</v>
      </c>
      <c r="C42" s="78" t="s">
        <v>38</v>
      </c>
      <c r="D42" s="100"/>
      <c r="E42" s="942"/>
      <c r="F42" s="943"/>
      <c r="G42" s="942"/>
      <c r="H42" s="933"/>
    </row>
    <row r="43" spans="1:8">
      <c r="A43" s="486" t="s">
        <v>243</v>
      </c>
      <c r="B43" s="84">
        <v>72</v>
      </c>
      <c r="C43" s="733" t="s">
        <v>476</v>
      </c>
      <c r="D43" s="100"/>
      <c r="E43" s="942"/>
      <c r="F43" s="943"/>
      <c r="G43" s="942"/>
      <c r="H43" s="933"/>
    </row>
    <row r="44" spans="1:8">
      <c r="A44" s="84"/>
      <c r="B44" s="84" t="s">
        <v>477</v>
      </c>
      <c r="C44" s="733" t="s">
        <v>312</v>
      </c>
      <c r="D44" s="720"/>
      <c r="E44" s="944">
        <v>5000</v>
      </c>
      <c r="F44" s="945"/>
      <c r="G44" s="946">
        <f>E44+F44</f>
        <v>5000</v>
      </c>
      <c r="H44" s="933"/>
    </row>
    <row r="45" spans="1:8">
      <c r="A45" s="931" t="s">
        <v>72</v>
      </c>
      <c r="B45" s="84">
        <v>72</v>
      </c>
      <c r="C45" s="733" t="s">
        <v>476</v>
      </c>
      <c r="D45" s="620"/>
      <c r="E45" s="873">
        <f>E44</f>
        <v>5000</v>
      </c>
      <c r="F45" s="875"/>
      <c r="G45" s="873">
        <f t="shared" ref="G45:G46" si="3">G44</f>
        <v>5000</v>
      </c>
      <c r="H45" s="933"/>
    </row>
    <row r="46" spans="1:8">
      <c r="A46" s="931" t="s">
        <v>72</v>
      </c>
      <c r="B46" s="99">
        <v>2.8</v>
      </c>
      <c r="C46" s="78" t="s">
        <v>38</v>
      </c>
      <c r="D46" s="620"/>
      <c r="E46" s="873">
        <f>E45</f>
        <v>5000</v>
      </c>
      <c r="F46" s="875"/>
      <c r="G46" s="873">
        <f t="shared" si="3"/>
        <v>5000</v>
      </c>
      <c r="H46" s="933"/>
    </row>
    <row r="47" spans="1:8">
      <c r="A47" s="931" t="s">
        <v>72</v>
      </c>
      <c r="B47" s="98">
        <v>2</v>
      </c>
      <c r="C47" s="733" t="s">
        <v>223</v>
      </c>
      <c r="D47" s="720"/>
      <c r="E47" s="834">
        <f>E34+E40+E46</f>
        <v>11000</v>
      </c>
      <c r="F47" s="947">
        <f>F34</f>
        <v>0</v>
      </c>
      <c r="G47" s="834">
        <f>G34+G40+G46</f>
        <v>11000</v>
      </c>
    </row>
    <row r="48" spans="1:8">
      <c r="A48" s="931" t="s">
        <v>72</v>
      </c>
      <c r="B48" s="77">
        <v>2235</v>
      </c>
      <c r="C48" s="78" t="s">
        <v>204</v>
      </c>
      <c r="D48" s="620"/>
      <c r="E48" s="860">
        <f>E47</f>
        <v>11000</v>
      </c>
      <c r="F48" s="867">
        <f t="shared" ref="F48:G48" si="4">F47</f>
        <v>0</v>
      </c>
      <c r="G48" s="860">
        <f t="shared" si="4"/>
        <v>11000</v>
      </c>
    </row>
    <row r="49" spans="1:10">
      <c r="A49" s="91"/>
      <c r="B49" s="112"/>
      <c r="C49" s="91"/>
      <c r="E49" s="876"/>
      <c r="F49" s="877"/>
      <c r="G49" s="84"/>
    </row>
    <row r="50" spans="1:10">
      <c r="A50" s="846" t="s">
        <v>77</v>
      </c>
      <c r="B50" s="149">
        <v>2236</v>
      </c>
      <c r="C50" s="110" t="s">
        <v>342</v>
      </c>
      <c r="E50" s="876"/>
      <c r="F50" s="877"/>
      <c r="G50" s="84"/>
    </row>
    <row r="51" spans="1:10" ht="26.4">
      <c r="A51" s="863"/>
      <c r="B51" s="98">
        <v>2</v>
      </c>
      <c r="C51" s="733" t="s">
        <v>343</v>
      </c>
      <c r="E51" s="885"/>
      <c r="F51" s="879"/>
      <c r="G51" s="886"/>
    </row>
    <row r="52" spans="1:10">
      <c r="A52" s="863"/>
      <c r="B52" s="99">
        <v>2.101</v>
      </c>
      <c r="C52" s="78" t="s">
        <v>436</v>
      </c>
      <c r="E52" s="878"/>
      <c r="F52" s="879"/>
      <c r="G52" s="880"/>
    </row>
    <row r="53" spans="1:10" ht="26.4">
      <c r="A53" s="863"/>
      <c r="B53" s="101" t="s">
        <v>301</v>
      </c>
      <c r="C53" s="733" t="s">
        <v>447</v>
      </c>
      <c r="E53" s="834">
        <v>4873</v>
      </c>
      <c r="F53" s="884"/>
      <c r="G53" s="1144">
        <f t="shared" ref="G53" si="5">SUM(E53:F53)</f>
        <v>4873</v>
      </c>
      <c r="H53" s="1153" t="s">
        <v>241</v>
      </c>
    </row>
    <row r="54" spans="1:10">
      <c r="A54" s="931" t="s">
        <v>72</v>
      </c>
      <c r="B54" s="99">
        <v>2.101</v>
      </c>
      <c r="C54" s="78" t="s">
        <v>436</v>
      </c>
      <c r="D54" s="620"/>
      <c r="E54" s="860">
        <f>E53</f>
        <v>4873</v>
      </c>
      <c r="F54" s="867">
        <f t="shared" ref="F54:G54" si="6">F53</f>
        <v>0</v>
      </c>
      <c r="G54" s="860">
        <f t="shared" si="6"/>
        <v>4873</v>
      </c>
    </row>
    <row r="55" spans="1:10" ht="26.4">
      <c r="A55" s="1057" t="s">
        <v>72</v>
      </c>
      <c r="B55" s="98">
        <v>2</v>
      </c>
      <c r="C55" s="733" t="s">
        <v>343</v>
      </c>
      <c r="D55" s="620"/>
      <c r="E55" s="860">
        <f>E54</f>
        <v>4873</v>
      </c>
      <c r="F55" s="867">
        <f>F54</f>
        <v>0</v>
      </c>
      <c r="G55" s="860">
        <f>G54</f>
        <v>4873</v>
      </c>
    </row>
    <row r="56" spans="1:10">
      <c r="A56" s="80" t="s">
        <v>72</v>
      </c>
      <c r="B56" s="92">
        <v>2236</v>
      </c>
      <c r="C56" s="83" t="s">
        <v>342</v>
      </c>
      <c r="D56" s="620"/>
      <c r="E56" s="873">
        <f>E55</f>
        <v>4873</v>
      </c>
      <c r="F56" s="874">
        <f t="shared" ref="F56:G56" si="7">F55</f>
        <v>0</v>
      </c>
      <c r="G56" s="873">
        <f t="shared" si="7"/>
        <v>4873</v>
      </c>
    </row>
    <row r="57" spans="1:10">
      <c r="A57" s="89" t="s">
        <v>72</v>
      </c>
      <c r="B57" s="102"/>
      <c r="C57" s="90" t="s">
        <v>76</v>
      </c>
      <c r="D57" s="620"/>
      <c r="E57" s="980">
        <f>E56+E48+E26</f>
        <v>17373</v>
      </c>
      <c r="F57" s="981">
        <f>F56+F48+F26</f>
        <v>0</v>
      </c>
      <c r="G57" s="980">
        <f>G56+G48+G26</f>
        <v>17373</v>
      </c>
      <c r="H57" s="982"/>
    </row>
    <row r="58" spans="1:10" ht="6.6" customHeight="1">
      <c r="C58" s="832"/>
      <c r="E58" s="870"/>
      <c r="F58" s="881"/>
      <c r="G58" s="621"/>
    </row>
    <row r="59" spans="1:10">
      <c r="C59" s="110" t="s">
        <v>32</v>
      </c>
      <c r="D59" s="100"/>
      <c r="E59" s="979"/>
      <c r="F59" s="879"/>
      <c r="G59" s="75"/>
    </row>
    <row r="60" spans="1:10" ht="39.6">
      <c r="A60" s="863" t="s">
        <v>77</v>
      </c>
      <c r="B60" s="77">
        <v>4225</v>
      </c>
      <c r="C60" s="78" t="s">
        <v>437</v>
      </c>
      <c r="D60" s="100"/>
      <c r="E60" s="979"/>
      <c r="F60" s="879"/>
      <c r="G60" s="133"/>
    </row>
    <row r="61" spans="1:10">
      <c r="A61" s="863"/>
      <c r="B61" s="98">
        <v>80</v>
      </c>
      <c r="C61" s="733" t="s">
        <v>65</v>
      </c>
      <c r="D61" s="100"/>
      <c r="E61" s="885"/>
      <c r="F61" s="879"/>
      <c r="G61" s="886"/>
    </row>
    <row r="62" spans="1:10" ht="26.4">
      <c r="A62" s="75"/>
      <c r="B62" s="686" t="s">
        <v>443</v>
      </c>
      <c r="C62" s="78" t="s">
        <v>444</v>
      </c>
      <c r="D62" s="202"/>
      <c r="E62" s="201"/>
      <c r="F62" s="755"/>
      <c r="G62" s="201"/>
      <c r="H62" s="764"/>
      <c r="I62" s="73"/>
      <c r="J62" s="73"/>
    </row>
    <row r="63" spans="1:10" ht="13.95" customHeight="1">
      <c r="A63" s="863"/>
      <c r="B63" s="663">
        <v>60</v>
      </c>
      <c r="C63" s="856" t="s">
        <v>445</v>
      </c>
      <c r="D63" s="202"/>
      <c r="E63" s="201"/>
      <c r="F63" s="755"/>
      <c r="G63" s="201"/>
      <c r="H63" s="764"/>
      <c r="I63" s="73"/>
      <c r="J63" s="73"/>
    </row>
    <row r="64" spans="1:10" ht="13.95" customHeight="1">
      <c r="A64" s="75"/>
      <c r="B64" s="663" t="s">
        <v>351</v>
      </c>
      <c r="C64" s="948" t="s">
        <v>446</v>
      </c>
      <c r="D64" s="202"/>
      <c r="E64" s="206">
        <v>4000</v>
      </c>
      <c r="F64" s="671"/>
      <c r="G64" s="206">
        <f>E64+F64</f>
        <v>4000</v>
      </c>
      <c r="H64" s="764" t="s">
        <v>247</v>
      </c>
      <c r="I64" s="73"/>
      <c r="J64" s="73"/>
    </row>
    <row r="65" spans="1:10" ht="13.95" customHeight="1">
      <c r="A65" s="931" t="s">
        <v>72</v>
      </c>
      <c r="B65" s="663">
        <v>60</v>
      </c>
      <c r="C65" s="948" t="s">
        <v>445</v>
      </c>
      <c r="D65" s="207"/>
      <c r="E65" s="206">
        <f>E64</f>
        <v>4000</v>
      </c>
      <c r="F65" s="671">
        <f t="shared" ref="F65:G66" si="8">F64</f>
        <v>0</v>
      </c>
      <c r="G65" s="206">
        <f t="shared" si="8"/>
        <v>4000</v>
      </c>
      <c r="H65" s="764"/>
      <c r="I65" s="73"/>
      <c r="J65" s="73"/>
    </row>
    <row r="66" spans="1:10" ht="26.4">
      <c r="A66" s="80" t="s">
        <v>72</v>
      </c>
      <c r="B66" s="1076" t="s">
        <v>443</v>
      </c>
      <c r="C66" s="83" t="s">
        <v>444</v>
      </c>
      <c r="D66" s="207"/>
      <c r="E66" s="206">
        <f>E65</f>
        <v>4000</v>
      </c>
      <c r="F66" s="206">
        <f t="shared" si="8"/>
        <v>0</v>
      </c>
      <c r="G66" s="206">
        <f t="shared" si="8"/>
        <v>4000</v>
      </c>
      <c r="H66" s="764"/>
      <c r="I66" s="73"/>
      <c r="J66" s="73"/>
    </row>
    <row r="67" spans="1:10">
      <c r="A67" s="931" t="s">
        <v>72</v>
      </c>
      <c r="B67" s="98">
        <v>80</v>
      </c>
      <c r="C67" s="733" t="s">
        <v>65</v>
      </c>
      <c r="D67" s="720"/>
      <c r="E67" s="206">
        <f>E66</f>
        <v>4000</v>
      </c>
      <c r="F67" s="206">
        <f t="shared" ref="F67:G67" si="9">F66</f>
        <v>0</v>
      </c>
      <c r="G67" s="206">
        <f t="shared" si="9"/>
        <v>4000</v>
      </c>
    </row>
    <row r="68" spans="1:10" ht="40.200000000000003" customHeight="1">
      <c r="A68" s="931" t="s">
        <v>72</v>
      </c>
      <c r="B68" s="77">
        <v>4225</v>
      </c>
      <c r="C68" s="78" t="s">
        <v>437</v>
      </c>
      <c r="D68" s="620"/>
      <c r="E68" s="206">
        <f>E67</f>
        <v>4000</v>
      </c>
      <c r="F68" s="206">
        <f t="shared" ref="F68:G68" si="10">F67</f>
        <v>0</v>
      </c>
      <c r="G68" s="206">
        <f t="shared" si="10"/>
        <v>4000</v>
      </c>
    </row>
    <row r="69" spans="1:10" ht="15" customHeight="1">
      <c r="A69" s="931"/>
      <c r="B69" s="77"/>
      <c r="C69" s="78"/>
      <c r="D69" s="797"/>
      <c r="E69" s="201"/>
      <c r="F69" s="201"/>
      <c r="G69" s="201"/>
      <c r="H69" s="933"/>
    </row>
    <row r="70" spans="1:10" ht="27" customHeight="1">
      <c r="A70" s="931"/>
      <c r="B70" s="77">
        <v>4235</v>
      </c>
      <c r="C70" s="78" t="s">
        <v>478</v>
      </c>
      <c r="D70" s="100"/>
      <c r="E70" s="949"/>
      <c r="F70" s="949"/>
      <c r="G70" s="949"/>
      <c r="H70" s="933"/>
    </row>
    <row r="71" spans="1:10">
      <c r="A71" s="931"/>
      <c r="B71" s="613">
        <v>2</v>
      </c>
      <c r="C71" s="111" t="s">
        <v>223</v>
      </c>
      <c r="D71" s="100"/>
      <c r="E71" s="949"/>
      <c r="F71" s="949"/>
      <c r="G71" s="949"/>
      <c r="H71" s="933"/>
    </row>
    <row r="72" spans="1:10">
      <c r="A72" s="931"/>
      <c r="B72" s="99">
        <v>2.1040000000000001</v>
      </c>
      <c r="C72" s="78" t="s">
        <v>474</v>
      </c>
      <c r="D72" s="100"/>
      <c r="E72" s="949"/>
      <c r="F72" s="949"/>
      <c r="G72" s="949"/>
      <c r="H72" s="933"/>
    </row>
    <row r="73" spans="1:10">
      <c r="A73" s="931"/>
      <c r="B73" s="75">
        <v>39</v>
      </c>
      <c r="C73" s="733" t="s">
        <v>223</v>
      </c>
      <c r="D73" s="100"/>
      <c r="E73" s="949"/>
      <c r="F73" s="949"/>
      <c r="G73" s="949"/>
      <c r="H73" s="933"/>
    </row>
    <row r="74" spans="1:10">
      <c r="A74" s="931"/>
      <c r="B74" s="75">
        <v>66</v>
      </c>
      <c r="C74" s="733" t="s">
        <v>479</v>
      </c>
      <c r="D74" s="100"/>
      <c r="E74" s="949"/>
      <c r="F74" s="949"/>
      <c r="G74" s="949"/>
      <c r="H74" s="933"/>
    </row>
    <row r="75" spans="1:10">
      <c r="A75" s="917" t="s">
        <v>243</v>
      </c>
      <c r="B75" s="613" t="s">
        <v>480</v>
      </c>
      <c r="C75" s="111" t="s">
        <v>481</v>
      </c>
      <c r="D75" s="720"/>
      <c r="E75" s="206">
        <v>3000</v>
      </c>
      <c r="F75" s="206">
        <v>0</v>
      </c>
      <c r="G75" s="206">
        <f>E75+F75</f>
        <v>3000</v>
      </c>
      <c r="H75" s="933"/>
    </row>
    <row r="76" spans="1:10">
      <c r="A76" s="931" t="s">
        <v>72</v>
      </c>
      <c r="B76" s="75">
        <v>66</v>
      </c>
      <c r="C76" s="733" t="s">
        <v>479</v>
      </c>
      <c r="D76" s="720"/>
      <c r="E76" s="206">
        <f>E75</f>
        <v>3000</v>
      </c>
      <c r="F76" s="206">
        <f t="shared" ref="F76:G80" si="11">F75</f>
        <v>0</v>
      </c>
      <c r="G76" s="206">
        <f t="shared" si="11"/>
        <v>3000</v>
      </c>
      <c r="H76" s="933"/>
    </row>
    <row r="77" spans="1:10">
      <c r="A77" s="931" t="s">
        <v>72</v>
      </c>
      <c r="B77" s="75">
        <v>39</v>
      </c>
      <c r="C77" s="733" t="s">
        <v>223</v>
      </c>
      <c r="D77" s="720"/>
      <c r="E77" s="206">
        <f>E76</f>
        <v>3000</v>
      </c>
      <c r="F77" s="206">
        <f t="shared" si="11"/>
        <v>0</v>
      </c>
      <c r="G77" s="206">
        <f t="shared" si="11"/>
        <v>3000</v>
      </c>
      <c r="H77" s="933"/>
    </row>
    <row r="78" spans="1:10">
      <c r="A78" s="931" t="s">
        <v>72</v>
      </c>
      <c r="B78" s="99">
        <v>2.1040000000000001</v>
      </c>
      <c r="C78" s="78" t="s">
        <v>474</v>
      </c>
      <c r="D78" s="720"/>
      <c r="E78" s="206">
        <f>E77</f>
        <v>3000</v>
      </c>
      <c r="F78" s="206">
        <f t="shared" si="11"/>
        <v>0</v>
      </c>
      <c r="G78" s="206">
        <f t="shared" si="11"/>
        <v>3000</v>
      </c>
      <c r="H78" s="933"/>
    </row>
    <row r="79" spans="1:10">
      <c r="A79" s="931" t="s">
        <v>72</v>
      </c>
      <c r="B79" s="613">
        <v>2</v>
      </c>
      <c r="C79" s="111" t="s">
        <v>223</v>
      </c>
      <c r="D79" s="720"/>
      <c r="E79" s="206">
        <f>E78</f>
        <v>3000</v>
      </c>
      <c r="F79" s="206">
        <f t="shared" si="11"/>
        <v>0</v>
      </c>
      <c r="G79" s="206">
        <f t="shared" si="11"/>
        <v>3000</v>
      </c>
      <c r="H79" s="933"/>
    </row>
    <row r="80" spans="1:10" ht="26.4">
      <c r="A80" s="931" t="s">
        <v>72</v>
      </c>
      <c r="B80" s="77">
        <v>4235</v>
      </c>
      <c r="C80" s="78" t="s">
        <v>478</v>
      </c>
      <c r="D80" s="720"/>
      <c r="E80" s="206">
        <f>E79</f>
        <v>3000</v>
      </c>
      <c r="F80" s="206">
        <f t="shared" si="11"/>
        <v>0</v>
      </c>
      <c r="G80" s="206">
        <f t="shared" si="11"/>
        <v>3000</v>
      </c>
      <c r="H80" s="933"/>
    </row>
    <row r="81" spans="1:10">
      <c r="A81" s="89" t="s">
        <v>72</v>
      </c>
      <c r="B81" s="102"/>
      <c r="C81" s="90" t="s">
        <v>32</v>
      </c>
      <c r="D81" s="620"/>
      <c r="E81" s="206">
        <f>E68+E80</f>
        <v>7000</v>
      </c>
      <c r="F81" s="206">
        <f>F68</f>
        <v>0</v>
      </c>
      <c r="G81" s="206">
        <f>G68+G80</f>
        <v>7000</v>
      </c>
    </row>
    <row r="82" spans="1:10">
      <c r="A82" s="80" t="s">
        <v>72</v>
      </c>
      <c r="B82" s="541"/>
      <c r="C82" s="83" t="s">
        <v>73</v>
      </c>
      <c r="D82" s="620"/>
      <c r="E82" s="206">
        <f>E81+E57</f>
        <v>24373</v>
      </c>
      <c r="F82" s="206">
        <f>F81+F57</f>
        <v>0</v>
      </c>
      <c r="G82" s="206">
        <f>G81+G57</f>
        <v>24373</v>
      </c>
    </row>
    <row r="83" spans="1:10">
      <c r="A83" s="917" t="s">
        <v>499</v>
      </c>
      <c r="B83" s="701" t="s">
        <v>500</v>
      </c>
      <c r="C83" s="928"/>
      <c r="D83" s="100"/>
      <c r="E83" s="201"/>
      <c r="F83" s="201"/>
      <c r="G83" s="201"/>
      <c r="H83" s="967"/>
    </row>
    <row r="84" spans="1:10" ht="7.95" customHeight="1">
      <c r="A84" s="917"/>
      <c r="B84" s="701"/>
      <c r="C84" s="928"/>
      <c r="D84" s="100"/>
      <c r="E84" s="201"/>
      <c r="F84" s="201"/>
      <c r="G84" s="201"/>
      <c r="H84" s="1133"/>
    </row>
    <row r="85" spans="1:10" ht="15" customHeight="1">
      <c r="A85" s="1222" t="s">
        <v>242</v>
      </c>
      <c r="B85" s="1222"/>
      <c r="C85" s="1222"/>
      <c r="D85" s="280"/>
      <c r="E85" s="280"/>
      <c r="F85" s="212"/>
      <c r="G85" s="224"/>
    </row>
    <row r="86" spans="1:10" ht="15" customHeight="1">
      <c r="A86" s="471" t="s">
        <v>240</v>
      </c>
      <c r="B86" s="1219" t="s">
        <v>456</v>
      </c>
      <c r="C86" s="1219"/>
      <c r="D86" s="1219"/>
      <c r="E86" s="1219"/>
      <c r="F86" s="1219"/>
      <c r="G86" s="1219"/>
    </row>
    <row r="87" spans="1:10" ht="15" customHeight="1">
      <c r="A87" s="471" t="s">
        <v>241</v>
      </c>
      <c r="B87" s="1080" t="s">
        <v>547</v>
      </c>
      <c r="C87" s="930"/>
      <c r="D87" s="930"/>
      <c r="E87" s="930"/>
      <c r="F87" s="930"/>
      <c r="G87" s="930"/>
      <c r="H87" s="933"/>
    </row>
    <row r="88" spans="1:10" ht="15" customHeight="1">
      <c r="A88" s="472" t="s">
        <v>245</v>
      </c>
      <c r="B88" s="1219" t="s">
        <v>448</v>
      </c>
      <c r="C88" s="1219"/>
      <c r="D88" s="1219"/>
      <c r="E88" s="1219"/>
      <c r="F88" s="1219"/>
      <c r="G88" s="1219"/>
    </row>
    <row r="92" spans="1:10">
      <c r="C92" s="91"/>
      <c r="D92" s="100"/>
      <c r="E92" s="100"/>
      <c r="F92" s="91"/>
      <c r="G92" s="91"/>
      <c r="H92" s="1156"/>
      <c r="I92" s="107"/>
      <c r="J92" s="107"/>
    </row>
    <row r="93" spans="1:10">
      <c r="C93" s="91"/>
      <c r="D93" s="100"/>
      <c r="E93" s="100"/>
      <c r="F93" s="91"/>
      <c r="G93" s="91"/>
      <c r="H93" s="1156"/>
      <c r="I93" s="107"/>
      <c r="J93" s="107"/>
    </row>
    <row r="94" spans="1:10">
      <c r="C94" s="91"/>
      <c r="D94" s="1154"/>
      <c r="E94" s="389"/>
      <c r="F94" s="1154"/>
      <c r="G94" s="389"/>
      <c r="H94" s="1156"/>
      <c r="I94" s="107"/>
      <c r="J94" s="107"/>
    </row>
    <row r="95" spans="1:10">
      <c r="C95" s="91"/>
      <c r="D95" s="100"/>
      <c r="E95" s="100"/>
      <c r="F95" s="100"/>
      <c r="G95" s="100"/>
      <c r="H95" s="1156"/>
      <c r="I95" s="107"/>
      <c r="J95" s="107"/>
    </row>
    <row r="96" spans="1:10">
      <c r="C96" s="91"/>
      <c r="D96" s="100"/>
      <c r="E96" s="100"/>
      <c r="F96" s="91"/>
      <c r="G96" s="91"/>
      <c r="H96" s="1156"/>
      <c r="I96" s="107"/>
      <c r="J96" s="107"/>
    </row>
    <row r="97" spans="3:10">
      <c r="C97" s="91"/>
      <c r="D97" s="100"/>
      <c r="E97" s="100"/>
      <c r="F97" s="91"/>
      <c r="G97" s="91"/>
      <c r="H97" s="1156"/>
      <c r="I97" s="107"/>
      <c r="J97" s="107"/>
    </row>
    <row r="98" spans="3:10">
      <c r="C98" s="91"/>
      <c r="D98" s="100"/>
      <c r="E98" s="100"/>
      <c r="F98" s="91"/>
      <c r="G98" s="91"/>
      <c r="H98" s="1156"/>
      <c r="I98" s="107"/>
      <c r="J98" s="107"/>
    </row>
    <row r="99" spans="3:10">
      <c r="C99" s="91"/>
      <c r="D99" s="100"/>
      <c r="E99" s="100"/>
      <c r="F99" s="91"/>
      <c r="G99" s="91"/>
      <c r="H99" s="1156"/>
      <c r="I99" s="107"/>
      <c r="J99" s="107"/>
    </row>
  </sheetData>
  <customSheetViews>
    <customSheetView guid="{A48B2B02-857B-4E03-8EC3-B83BCD408191}" showPageBreaks="1" printArea="1" view="pageBreakPreview" topLeftCell="A274">
      <selection activeCell="E19" sqref="E19:F19 E28:F31 E35:F37 E41:F43 E50:F50 E55:F55 E62:F64 E68:F70 E74:F76 E83:F83 E89:F90 E94:F94 E101:F101 E107:F107 E115:F117 E121:F122 E128:F128 E136:F136 E139:F140 E145:F147 E152:F152 E156:F156 E160:F160 E166:F166 E170:F171 E176:F177 E181:F181 E192:F194 E198:F203 E207:F210 E214:F214 E221:F230 E237:F237 E241:F241 E245:F245 E249:F249 E253:F253 E257:F257 E261:F261 E265:F265 E269:F269 E273:F278 E282:F282 E286:F286 E290:F290 E294:F294 E298:F298 E302:F303 E308:F309 E313:F313 E318:F318 E322:F322 E326:F327 E331:F331 E337:F351 E355:F355 E359:F360 E364:F364 E368:F368 E374:F374 E380:F380 E386:F386 E390:F390 E394:F394 E402:F406 E412:F420 E428:F429 E437:F439 E446:F450 E458:F458 E465:F465 E473:F473 E477:F477 E485:F485 E489:F489 E495:F495 E501:F501 E509:F509 E513:F513 E522:F523 E530:F531 E535:F539 E547:F555 E562:F563 E573:F575 E582:F583 E587:F587 E591:F591 E597:F598 E605:F607 E615:F615 E623:F623 E627:F627"/>
      <rowBreaks count="1" manualBreakCount="1">
        <brk id="35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4" firstPageNumber="57" fitToHeight="42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</customSheetView>
    <customSheetView guid="{C5F44875-2256-4473-BD8B-FE5F322CC657}" showPageBreaks="1" printArea="1" view="pageBreakPreview" topLeftCell="A22">
      <selection activeCell="J20" sqref="J20"/>
      <rowBreaks count="1" manualBreakCount="1">
        <brk id="35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4" firstPageNumber="57" fitToHeight="42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</customSheetView>
  </customSheetViews>
  <mergeCells count="6">
    <mergeCell ref="B86:G86"/>
    <mergeCell ref="B88:G88"/>
    <mergeCell ref="A1:G1"/>
    <mergeCell ref="A2:G2"/>
    <mergeCell ref="A3:G3"/>
    <mergeCell ref="A85:C85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25" fitToHeight="42" orientation="portrait" blackAndWhite="1" useFirstPageNumber="1" r:id="rId3"/>
  <headerFooter alignWithMargins="0">
    <oddHeader xml:space="preserve">&amp;C   </oddHeader>
    <oddFooter>&amp;C&amp;"Times New Roman,Bold" &amp;P</oddFooter>
  </headerFooter>
  <rowBreaks count="2" manualBreakCount="2">
    <brk id="35" max="9" man="1"/>
    <brk id="66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syncVertical="1" syncRef="A10" transitionEvaluation="1" codeName="Sheet31"/>
  <dimension ref="A1:O36"/>
  <sheetViews>
    <sheetView view="pageBreakPreview" topLeftCell="A10" zoomScale="106" zoomScaleSheetLayoutView="106" workbookViewId="0">
      <selection activeCell="C33" sqref="C33:I41"/>
    </sheetView>
  </sheetViews>
  <sheetFormatPr defaultColWidth="11" defaultRowHeight="13.2"/>
  <cols>
    <col min="1" max="1" width="6.44140625" style="189" customWidth="1"/>
    <col min="2" max="2" width="8.109375" style="84" customWidth="1"/>
    <col min="3" max="3" width="32.6640625" style="73" customWidth="1"/>
    <col min="4" max="4" width="10.33203125" style="82" customWidth="1"/>
    <col min="5" max="5" width="9.44140625" style="82" customWidth="1"/>
    <col min="6" max="6" width="10.33203125" style="73" customWidth="1"/>
    <col min="7" max="7" width="9.6640625" style="73" customWidth="1"/>
    <col min="8" max="8" width="3.33203125" style="73" customWidth="1"/>
    <col min="9" max="9" width="5.5546875" style="88" customWidth="1"/>
    <col min="10" max="10" width="11.33203125" style="88" bestFit="1" customWidth="1"/>
    <col min="11" max="15" width="11" style="88"/>
    <col min="16" max="16384" width="11" style="73"/>
  </cols>
  <sheetData>
    <row r="1" spans="1:15" ht="12.75" customHeight="1">
      <c r="A1" s="1248" t="s">
        <v>48</v>
      </c>
      <c r="B1" s="1248"/>
      <c r="C1" s="1248"/>
      <c r="D1" s="1248"/>
      <c r="E1" s="1248"/>
      <c r="F1" s="1248"/>
      <c r="G1" s="1248"/>
      <c r="H1" s="532"/>
      <c r="K1" s="73"/>
      <c r="L1" s="73"/>
      <c r="M1" s="73"/>
      <c r="N1" s="73"/>
      <c r="O1" s="73"/>
    </row>
    <row r="2" spans="1:15">
      <c r="A2" s="1210" t="s">
        <v>49</v>
      </c>
      <c r="B2" s="1210"/>
      <c r="C2" s="1210"/>
      <c r="D2" s="1210"/>
      <c r="E2" s="1210"/>
      <c r="F2" s="1210"/>
      <c r="G2" s="1210"/>
      <c r="H2" s="524"/>
      <c r="K2" s="73"/>
      <c r="L2" s="73"/>
      <c r="M2" s="73"/>
      <c r="N2" s="73"/>
      <c r="O2" s="73"/>
    </row>
    <row r="3" spans="1:15" ht="29.4" customHeight="1">
      <c r="A3" s="1221" t="s">
        <v>527</v>
      </c>
      <c r="B3" s="1221"/>
      <c r="C3" s="1221"/>
      <c r="D3" s="1221"/>
      <c r="E3" s="1221"/>
      <c r="F3" s="1221"/>
      <c r="G3" s="1221"/>
      <c r="H3" s="1048"/>
      <c r="K3" s="73"/>
      <c r="L3" s="73"/>
      <c r="M3" s="73"/>
      <c r="N3" s="73"/>
      <c r="O3" s="73"/>
    </row>
    <row r="4" spans="1:15" ht="9.6" customHeight="1">
      <c r="A4" s="34"/>
      <c r="B4" s="366"/>
      <c r="C4" s="366"/>
      <c r="D4" s="366"/>
      <c r="E4" s="366"/>
      <c r="F4" s="366"/>
      <c r="G4" s="366"/>
      <c r="H4" s="521"/>
      <c r="K4" s="73"/>
      <c r="L4" s="73"/>
      <c r="M4" s="73"/>
      <c r="N4" s="73"/>
      <c r="O4" s="73"/>
    </row>
    <row r="5" spans="1:15" ht="13.95" customHeight="1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  <c r="K5" s="73"/>
      <c r="L5" s="73"/>
      <c r="M5" s="73"/>
      <c r="N5" s="73"/>
      <c r="O5" s="73"/>
    </row>
    <row r="6" spans="1:15" ht="13.95" customHeight="1">
      <c r="A6" s="34"/>
      <c r="B6" s="41" t="s">
        <v>543</v>
      </c>
      <c r="C6" s="30" t="s">
        <v>28</v>
      </c>
      <c r="D6" s="38" t="s">
        <v>73</v>
      </c>
      <c r="E6" s="32">
        <v>129424</v>
      </c>
      <c r="F6" s="32">
        <v>45150</v>
      </c>
      <c r="G6" s="32">
        <f>SUM(E6:F6)</f>
        <v>174574</v>
      </c>
      <c r="H6" s="32"/>
      <c r="K6" s="73"/>
      <c r="L6" s="73"/>
      <c r="M6" s="73"/>
      <c r="N6" s="73"/>
      <c r="O6" s="73"/>
    </row>
    <row r="7" spans="1:15" ht="13.95" customHeight="1">
      <c r="A7" s="34"/>
      <c r="B7" s="41" t="s">
        <v>380</v>
      </c>
      <c r="C7" s="30" t="s">
        <v>385</v>
      </c>
      <c r="D7" s="38" t="s">
        <v>73</v>
      </c>
      <c r="E7" s="32">
        <v>12500</v>
      </c>
      <c r="F7" s="32">
        <v>131375</v>
      </c>
      <c r="G7" s="32">
        <f>SUM(E7:F7)</f>
        <v>143875</v>
      </c>
      <c r="H7" s="32"/>
      <c r="K7" s="73"/>
      <c r="L7" s="73"/>
      <c r="M7" s="73"/>
      <c r="N7" s="73"/>
      <c r="O7" s="73"/>
    </row>
    <row r="8" spans="1:15" ht="13.95" customHeight="1">
      <c r="A8" s="34"/>
      <c r="B8" s="41"/>
      <c r="C8" s="30"/>
      <c r="D8" s="38"/>
      <c r="E8" s="32"/>
      <c r="F8" s="32"/>
      <c r="G8" s="32"/>
      <c r="H8" s="32"/>
      <c r="K8" s="73"/>
      <c r="L8" s="73"/>
      <c r="M8" s="73"/>
      <c r="N8" s="73"/>
      <c r="O8" s="73"/>
    </row>
    <row r="9" spans="1:15" ht="13.95" customHeight="1">
      <c r="A9" s="34"/>
      <c r="B9" s="41" t="s">
        <v>381</v>
      </c>
      <c r="C9" s="39" t="s">
        <v>30</v>
      </c>
      <c r="D9" s="40"/>
      <c r="E9" s="33"/>
      <c r="F9" s="33"/>
      <c r="G9" s="32"/>
      <c r="H9" s="33"/>
      <c r="K9" s="73"/>
      <c r="L9" s="73"/>
      <c r="M9" s="73"/>
      <c r="N9" s="73"/>
      <c r="O9" s="73"/>
    </row>
    <row r="10" spans="1:15" ht="13.95" customHeight="1">
      <c r="A10" s="34"/>
      <c r="B10" s="37"/>
      <c r="C10" s="39" t="s">
        <v>141</v>
      </c>
      <c r="D10" s="40" t="s">
        <v>73</v>
      </c>
      <c r="E10" s="391">
        <v>0</v>
      </c>
      <c r="F10" s="390">
        <f>G27</f>
        <v>5000</v>
      </c>
      <c r="G10" s="33">
        <f t="shared" ref="G10" si="0">SUM(E10:F10)</f>
        <v>5000</v>
      </c>
      <c r="H10" s="33"/>
      <c r="K10" s="73"/>
      <c r="L10" s="73"/>
      <c r="M10" s="73"/>
      <c r="N10" s="73"/>
      <c r="O10" s="73"/>
    </row>
    <row r="11" spans="1:15" ht="13.95" customHeight="1">
      <c r="A11" s="34"/>
      <c r="B11" s="41" t="s">
        <v>72</v>
      </c>
      <c r="C11" s="30" t="s">
        <v>382</v>
      </c>
      <c r="D11" s="42" t="s">
        <v>73</v>
      </c>
      <c r="E11" s="43">
        <f>SUM(E6:E10)</f>
        <v>141924</v>
      </c>
      <c r="F11" s="43">
        <f>SUM(F6:F10)</f>
        <v>181525</v>
      </c>
      <c r="G11" s="43">
        <f>SUM(E11:F11)</f>
        <v>323449</v>
      </c>
      <c r="H11" s="32"/>
      <c r="K11" s="73"/>
      <c r="L11" s="73"/>
      <c r="M11" s="73"/>
      <c r="N11" s="73"/>
      <c r="O11" s="73"/>
    </row>
    <row r="12" spans="1:15" ht="13.95" customHeight="1">
      <c r="A12" s="34"/>
      <c r="B12" s="37"/>
      <c r="C12" s="30"/>
      <c r="D12" s="31"/>
      <c r="E12" s="31"/>
      <c r="F12" s="38"/>
      <c r="G12" s="31"/>
      <c r="H12" s="31"/>
      <c r="K12" s="73"/>
      <c r="L12" s="73"/>
      <c r="M12" s="73"/>
      <c r="N12" s="73"/>
      <c r="O12" s="73"/>
    </row>
    <row r="13" spans="1:15" ht="13.95" customHeight="1">
      <c r="A13" s="34"/>
      <c r="B13" s="41" t="s">
        <v>509</v>
      </c>
      <c r="C13" s="30" t="s">
        <v>45</v>
      </c>
      <c r="D13" s="30"/>
      <c r="E13" s="30"/>
      <c r="F13" s="44"/>
      <c r="G13" s="30"/>
      <c r="H13" s="30"/>
      <c r="K13" s="73"/>
      <c r="L13" s="73"/>
      <c r="M13" s="73"/>
      <c r="N13" s="73"/>
      <c r="O13" s="73"/>
    </row>
    <row r="14" spans="1:15" s="1" customFormat="1">
      <c r="A14" s="32"/>
      <c r="B14" s="368"/>
      <c r="C14" s="368"/>
      <c r="D14" s="368"/>
      <c r="E14" s="368"/>
      <c r="F14" s="368"/>
      <c r="G14" s="368"/>
      <c r="H14" s="394"/>
    </row>
    <row r="15" spans="1:15" s="1" customFormat="1" ht="13.8" thickBot="1">
      <c r="A15" s="45"/>
      <c r="B15" s="371"/>
      <c r="C15" s="371"/>
      <c r="D15" s="371"/>
      <c r="E15" s="371"/>
      <c r="F15" s="371"/>
      <c r="G15" s="371" t="s">
        <v>133</v>
      </c>
      <c r="H15" s="394"/>
    </row>
    <row r="16" spans="1:15" s="1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</row>
    <row r="17" spans="1:15" ht="13.8" thickTop="1">
      <c r="A17" s="846"/>
      <c r="C17" s="652" t="s">
        <v>32</v>
      </c>
    </row>
    <row r="18" spans="1:15" ht="26.4">
      <c r="A18" s="846" t="s">
        <v>77</v>
      </c>
      <c r="B18" s="138">
        <v>4202</v>
      </c>
      <c r="C18" s="129" t="s">
        <v>174</v>
      </c>
      <c r="I18" s="73"/>
      <c r="J18" s="73"/>
      <c r="K18" s="73"/>
      <c r="L18" s="73"/>
      <c r="M18" s="73"/>
      <c r="N18" s="73"/>
      <c r="O18" s="73"/>
    </row>
    <row r="19" spans="1:15" ht="15" customHeight="1">
      <c r="A19" s="794"/>
      <c r="B19" s="693">
        <v>3</v>
      </c>
      <c r="C19" s="128" t="s">
        <v>175</v>
      </c>
      <c r="F19" s="82"/>
      <c r="G19" s="82"/>
      <c r="H19" s="82"/>
      <c r="I19" s="73"/>
      <c r="J19" s="73"/>
      <c r="K19" s="73"/>
      <c r="L19" s="73"/>
      <c r="M19" s="73"/>
      <c r="N19" s="73"/>
      <c r="O19" s="73"/>
    </row>
    <row r="20" spans="1:15" ht="15" customHeight="1">
      <c r="A20" s="150"/>
      <c r="B20" s="99">
        <v>3.1019999999999999</v>
      </c>
      <c r="C20" s="129" t="s">
        <v>176</v>
      </c>
    </row>
    <row r="21" spans="1:15" ht="15" customHeight="1">
      <c r="A21" s="150"/>
      <c r="B21" s="722">
        <v>61</v>
      </c>
      <c r="C21" s="848" t="s">
        <v>344</v>
      </c>
    </row>
    <row r="22" spans="1:15" ht="15" customHeight="1">
      <c r="A22" s="75"/>
      <c r="B22" s="849" t="s">
        <v>345</v>
      </c>
      <c r="C22" s="795" t="s">
        <v>355</v>
      </c>
      <c r="D22" s="720"/>
      <c r="E22" s="720">
        <v>5000</v>
      </c>
      <c r="F22" s="721"/>
      <c r="G22" s="721">
        <f t="shared" ref="G22" si="1">SUM(E22:F22)</f>
        <v>5000</v>
      </c>
      <c r="I22" s="73"/>
      <c r="J22" s="73"/>
      <c r="K22" s="73"/>
      <c r="L22" s="73"/>
      <c r="M22" s="73"/>
      <c r="N22" s="73"/>
      <c r="O22" s="73"/>
    </row>
    <row r="23" spans="1:15" ht="15" customHeight="1">
      <c r="A23" s="150" t="s">
        <v>72</v>
      </c>
      <c r="B23" s="722">
        <v>61</v>
      </c>
      <c r="C23" s="848" t="s">
        <v>344</v>
      </c>
      <c r="D23" s="720"/>
      <c r="E23" s="720">
        <f>SUM(E22:E22)</f>
        <v>5000</v>
      </c>
      <c r="F23" s="721">
        <f>SUM(F22:F22)</f>
        <v>0</v>
      </c>
      <c r="G23" s="721">
        <f>SUM(G22:G22)</f>
        <v>5000</v>
      </c>
    </row>
    <row r="24" spans="1:15" ht="15" customHeight="1">
      <c r="A24" s="150" t="s">
        <v>72</v>
      </c>
      <c r="B24" s="99">
        <v>3.1019999999999999</v>
      </c>
      <c r="C24" s="850" t="s">
        <v>440</v>
      </c>
      <c r="D24" s="720"/>
      <c r="E24" s="720">
        <f>E23</f>
        <v>5000</v>
      </c>
      <c r="F24" s="721">
        <f>F23</f>
        <v>0</v>
      </c>
      <c r="G24" s="721">
        <f>G23</f>
        <v>5000</v>
      </c>
    </row>
    <row r="25" spans="1:15" ht="15" customHeight="1">
      <c r="A25" s="150" t="s">
        <v>72</v>
      </c>
      <c r="B25" s="140">
        <v>3</v>
      </c>
      <c r="C25" s="128" t="s">
        <v>175</v>
      </c>
      <c r="D25" s="720"/>
      <c r="E25" s="720">
        <f t="shared" ref="E25:G27" si="2">E24</f>
        <v>5000</v>
      </c>
      <c r="F25" s="721">
        <f>F24</f>
        <v>0</v>
      </c>
      <c r="G25" s="721">
        <f t="shared" si="2"/>
        <v>5000</v>
      </c>
    </row>
    <row r="26" spans="1:15" ht="26.4">
      <c r="A26" s="844" t="s">
        <v>72</v>
      </c>
      <c r="B26" s="138">
        <v>4202</v>
      </c>
      <c r="C26" s="129" t="s">
        <v>174</v>
      </c>
      <c r="E26" s="82">
        <f t="shared" si="2"/>
        <v>5000</v>
      </c>
      <c r="F26" s="73">
        <f>F25</f>
        <v>0</v>
      </c>
      <c r="G26" s="73">
        <f t="shared" si="2"/>
        <v>5000</v>
      </c>
    </row>
    <row r="27" spans="1:15">
      <c r="A27" s="89" t="s">
        <v>72</v>
      </c>
      <c r="B27" s="142"/>
      <c r="C27" s="136" t="s">
        <v>32</v>
      </c>
      <c r="D27" s="620"/>
      <c r="E27" s="620">
        <f t="shared" si="2"/>
        <v>5000</v>
      </c>
      <c r="F27" s="620">
        <f t="shared" ref="F27:G27" si="3">F26</f>
        <v>0</v>
      </c>
      <c r="G27" s="620">
        <f t="shared" si="3"/>
        <v>5000</v>
      </c>
    </row>
    <row r="28" spans="1:15">
      <c r="A28" s="89" t="s">
        <v>72</v>
      </c>
      <c r="B28" s="142"/>
      <c r="C28" s="136" t="s">
        <v>73</v>
      </c>
      <c r="D28" s="620"/>
      <c r="E28" s="620">
        <f>E27</f>
        <v>5000</v>
      </c>
      <c r="F28" s="620">
        <f t="shared" ref="F28:G28" si="4">F27</f>
        <v>0</v>
      </c>
      <c r="G28" s="620">
        <f t="shared" si="4"/>
        <v>5000</v>
      </c>
    </row>
    <row r="29" spans="1:15">
      <c r="A29" s="965"/>
      <c r="B29" s="77"/>
      <c r="C29" s="158"/>
      <c r="D29" s="797"/>
      <c r="E29" s="797"/>
      <c r="F29" s="798"/>
      <c r="G29" s="798"/>
    </row>
    <row r="30" spans="1:15">
      <c r="A30" s="965"/>
      <c r="B30" s="77"/>
      <c r="C30" s="158"/>
      <c r="D30" s="100"/>
      <c r="E30" s="100"/>
      <c r="F30" s="91"/>
      <c r="G30" s="91"/>
    </row>
    <row r="31" spans="1:15">
      <c r="A31" s="965"/>
      <c r="B31" s="77"/>
      <c r="C31" s="158"/>
      <c r="D31" s="100"/>
      <c r="E31" s="100"/>
      <c r="F31" s="91"/>
      <c r="G31" s="91"/>
    </row>
    <row r="32" spans="1:15">
      <c r="A32" s="965"/>
      <c r="B32" s="77"/>
      <c r="C32" s="158"/>
      <c r="D32" s="100"/>
      <c r="E32" s="100"/>
      <c r="F32" s="91"/>
      <c r="G32" s="91"/>
      <c r="H32" s="91"/>
    </row>
    <row r="33" spans="3:8">
      <c r="C33" s="91"/>
      <c r="D33" s="1154"/>
      <c r="E33" s="389"/>
      <c r="F33" s="1154"/>
      <c r="G33" s="389"/>
      <c r="H33" s="91"/>
    </row>
    <row r="34" spans="3:8">
      <c r="C34" s="91"/>
      <c r="D34" s="100"/>
      <c r="E34" s="100"/>
      <c r="F34" s="100"/>
      <c r="G34" s="100"/>
      <c r="H34" s="91"/>
    </row>
    <row r="35" spans="3:8">
      <c r="C35" s="91"/>
      <c r="D35" s="100"/>
      <c r="E35" s="100"/>
      <c r="F35" s="100"/>
      <c r="G35" s="100"/>
      <c r="H35" s="91"/>
    </row>
    <row r="36" spans="3:8">
      <c r="C36" s="91"/>
      <c r="D36" s="100"/>
      <c r="E36" s="100"/>
      <c r="F36" s="91"/>
      <c r="G36" s="91"/>
      <c r="H36" s="91"/>
    </row>
  </sheetData>
  <autoFilter ref="A16:O16">
    <filterColumn colId="7"/>
  </autoFilter>
  <customSheetViews>
    <customSheetView guid="{A48B2B02-857B-4E03-8EC3-B83BCD408191}" showPageBreaks="1" printArea="1" showAutoFilter="1" hiddenRows="1" view="pageBreakPreview" topLeftCell="A46">
      <selection activeCell="G70" sqref="G70"/>
      <pageMargins left="0.74803149606299213" right="0.39370078740157483" top="0.74803149606299213" bottom="4.1338582677165361" header="0.51181102362204722" footer="3.5433070866141736"/>
      <printOptions horizontalCentered="1"/>
      <pageSetup paperSize="9" scale="95" firstPageNumber="59" orientation="portrait" blackAndWhite="1" useFirstPageNumber="1" r:id="rId1"/>
      <headerFooter alignWithMargins="0">
        <oddHeader xml:space="preserve">&amp;C   </oddHeader>
        <oddFooter>&amp;C&amp;"Times New Roman,Bold"  &amp;P</oddFooter>
      </headerFooter>
      <autoFilter ref="A14:AM14">
        <filterColumn colId="7"/>
      </autoFilter>
    </customSheetView>
    <customSheetView guid="{C5F44875-2256-4473-BD8B-FE5F322CC657}" showPageBreaks="1" printArea="1" showAutoFilter="1" hiddenRows="1" view="pageBreakPreview" topLeftCell="A46">
      <selection activeCell="G70" sqref="G70"/>
      <pageMargins left="0.74803149606299213" right="0.39370078740157483" top="0.74803149606299213" bottom="4.1338582677165361" header="0.51181102362204722" footer="3.5433070866141736"/>
      <printOptions horizontalCentered="1"/>
      <pageSetup paperSize="9" scale="95" firstPageNumber="59" orientation="portrait" blackAndWhite="1" useFirstPageNumber="1" r:id="rId2"/>
      <headerFooter alignWithMargins="0">
        <oddHeader xml:space="preserve">&amp;C   </oddHeader>
        <oddFooter>&amp;C&amp;"Times New Roman,Bold"  &amp;P</oddFooter>
      </headerFooter>
      <autoFilter ref="A14:AM14">
        <filterColumn colId="7"/>
      </autoFilter>
    </customSheetView>
  </customSheetViews>
  <mergeCells count="3">
    <mergeCell ref="A1:G1"/>
    <mergeCell ref="A2:G2"/>
    <mergeCell ref="A3:G3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28" orientation="portrait" blackAndWhite="1" useFirstPageNumber="1" r:id="rId3"/>
  <headerFooter alignWithMargins="0">
    <oddHeader xml:space="preserve">&amp;C   </oddHeader>
    <oddFooter>&amp;C&amp;"Times New Roman,Bold" 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syncVertical="1" syncRef="A28" transitionEvaluation="1" transitionEntry="1" codeName="Sheet32">
    <tabColor rgb="FF92D050"/>
  </sheetPr>
  <dimension ref="A1:AD101"/>
  <sheetViews>
    <sheetView view="pageBreakPreview" topLeftCell="A28" zoomScaleSheetLayoutView="100" workbookViewId="0">
      <selection activeCell="M48" sqref="M48:M49"/>
    </sheetView>
  </sheetViews>
  <sheetFormatPr defaultColWidth="11" defaultRowHeight="13.2"/>
  <cols>
    <col min="1" max="1" width="6.44140625" style="260" customWidth="1"/>
    <col min="2" max="2" width="8.109375" style="260" customWidth="1"/>
    <col min="3" max="3" width="34.5546875" style="300" customWidth="1"/>
    <col min="4" max="4" width="10.44140625" style="261" customWidth="1"/>
    <col min="5" max="5" width="9.44140625" style="261" customWidth="1"/>
    <col min="6" max="6" width="11.109375" style="198" bestFit="1" customWidth="1"/>
    <col min="7" max="7" width="8.5546875" style="198" customWidth="1"/>
    <col min="8" max="8" width="4.44140625" style="494" customWidth="1"/>
    <col min="9" max="9" width="8.5546875" style="261" customWidth="1"/>
    <col min="10" max="10" width="8.44140625" style="261" customWidth="1"/>
    <col min="11" max="11" width="9.6640625" style="261" customWidth="1"/>
    <col min="12" max="12" width="9.109375" style="198" customWidth="1"/>
    <col min="13" max="13" width="10.88671875" style="198" customWidth="1"/>
    <col min="14" max="14" width="10.88671875" style="159" customWidth="1"/>
    <col min="15" max="15" width="14.88671875" style="159" customWidth="1"/>
    <col min="16" max="16" width="29" style="159" customWidth="1"/>
    <col min="17" max="17" width="11.33203125" style="159" customWidth="1"/>
    <col min="18" max="18" width="13.6640625" style="257" customWidth="1"/>
    <col min="19" max="21" width="5.5546875" style="159" customWidth="1"/>
    <col min="22" max="22" width="6.44140625" style="159" customWidth="1"/>
    <col min="23" max="23" width="11.88671875" style="159" customWidth="1"/>
    <col min="24" max="24" width="5.5546875" style="159" customWidth="1"/>
    <col min="25" max="25" width="8.44140625" style="159" customWidth="1"/>
    <col min="26" max="26" width="10.44140625" style="159" customWidth="1"/>
    <col min="27" max="27" width="5.5546875" style="159" customWidth="1"/>
    <col min="28" max="28" width="12.109375" style="159" customWidth="1"/>
    <col min="29" max="30" width="5.5546875" style="159" customWidth="1"/>
    <col min="31" max="32" width="5.5546875" style="198" customWidth="1"/>
    <col min="33" max="33" width="12.44140625" style="198" customWidth="1"/>
    <col min="34" max="16384" width="11" style="198"/>
  </cols>
  <sheetData>
    <row r="1" spans="1:30">
      <c r="A1" s="1250" t="s">
        <v>125</v>
      </c>
      <c r="B1" s="1250"/>
      <c r="C1" s="1250"/>
      <c r="D1" s="1250"/>
      <c r="E1" s="1250"/>
      <c r="F1" s="1250"/>
      <c r="G1" s="1250"/>
      <c r="H1" s="474"/>
      <c r="I1" s="259"/>
      <c r="J1" s="259"/>
      <c r="K1" s="259"/>
      <c r="L1" s="258"/>
      <c r="M1" s="258"/>
    </row>
    <row r="2" spans="1:30">
      <c r="A2" s="1250" t="s">
        <v>126</v>
      </c>
      <c r="B2" s="1250"/>
      <c r="C2" s="1250"/>
      <c r="D2" s="1250"/>
      <c r="E2" s="1250"/>
      <c r="F2" s="1250"/>
      <c r="G2" s="1250"/>
      <c r="H2" s="474"/>
      <c r="I2" s="259"/>
      <c r="J2" s="259"/>
      <c r="K2" s="259"/>
      <c r="L2" s="258"/>
      <c r="M2" s="258"/>
    </row>
    <row r="3" spans="1:30" ht="15.6" customHeight="1">
      <c r="A3" s="1251" t="s">
        <v>239</v>
      </c>
      <c r="B3" s="1251"/>
      <c r="C3" s="1251"/>
      <c r="D3" s="1251"/>
      <c r="E3" s="1251"/>
      <c r="F3" s="1251"/>
      <c r="G3" s="1251"/>
      <c r="H3" s="473"/>
      <c r="I3" s="369"/>
      <c r="J3" s="369"/>
      <c r="K3" s="369"/>
      <c r="L3" s="367"/>
      <c r="M3" s="367"/>
    </row>
    <row r="4" spans="1:30" ht="13.8">
      <c r="A4" s="34"/>
      <c r="B4" s="1217"/>
      <c r="C4" s="1217"/>
      <c r="D4" s="1217"/>
      <c r="E4" s="1217"/>
      <c r="F4" s="1217"/>
      <c r="G4" s="1217"/>
      <c r="H4" s="376"/>
      <c r="I4" s="364"/>
      <c r="J4" s="364"/>
      <c r="K4" s="364"/>
      <c r="L4" s="374"/>
      <c r="M4" s="374"/>
    </row>
    <row r="5" spans="1:30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40"/>
      <c r="I5" s="364"/>
      <c r="J5" s="364"/>
      <c r="K5" s="364"/>
      <c r="L5" s="374"/>
      <c r="M5" s="374"/>
    </row>
    <row r="6" spans="1:30">
      <c r="A6" s="34"/>
      <c r="B6" s="37" t="s">
        <v>27</v>
      </c>
      <c r="C6" s="30" t="s">
        <v>28</v>
      </c>
      <c r="D6" s="38" t="s">
        <v>73</v>
      </c>
      <c r="E6" s="32">
        <v>167890</v>
      </c>
      <c r="F6" s="32">
        <v>351000</v>
      </c>
      <c r="G6" s="32">
        <f>SUM(E6:F6)</f>
        <v>518890</v>
      </c>
      <c r="H6" s="38"/>
      <c r="I6" s="364"/>
      <c r="J6" s="364"/>
      <c r="K6" s="364"/>
      <c r="L6" s="374"/>
      <c r="M6" s="374"/>
    </row>
    <row r="7" spans="1:30">
      <c r="A7" s="34"/>
      <c r="B7" s="37" t="s">
        <v>29</v>
      </c>
      <c r="C7" s="39" t="s">
        <v>30</v>
      </c>
      <c r="D7" s="40"/>
      <c r="E7" s="33"/>
      <c r="F7" s="33"/>
      <c r="G7" s="33"/>
      <c r="H7" s="40"/>
      <c r="I7" s="364"/>
      <c r="J7" s="364"/>
      <c r="K7" s="364"/>
      <c r="L7" s="374"/>
      <c r="M7" s="374"/>
    </row>
    <row r="8" spans="1:30">
      <c r="A8" s="34"/>
      <c r="B8" s="37"/>
      <c r="C8" s="39" t="s">
        <v>141</v>
      </c>
      <c r="D8" s="40" t="s">
        <v>73</v>
      </c>
      <c r="E8" s="33">
        <f>G32</f>
        <v>9900</v>
      </c>
      <c r="F8" s="390">
        <f>G52</f>
        <v>158928</v>
      </c>
      <c r="G8" s="33">
        <f>SUM(E8:F8)</f>
        <v>168828</v>
      </c>
      <c r="H8" s="40"/>
      <c r="I8" s="364"/>
      <c r="J8" s="364"/>
      <c r="K8" s="364"/>
      <c r="L8" s="374"/>
      <c r="M8" s="374"/>
    </row>
    <row r="9" spans="1:30">
      <c r="A9" s="34"/>
      <c r="B9" s="41" t="s">
        <v>72</v>
      </c>
      <c r="C9" s="30" t="s">
        <v>43</v>
      </c>
      <c r="D9" s="42" t="s">
        <v>73</v>
      </c>
      <c r="E9" s="43">
        <f>SUM(E6:E8)</f>
        <v>177790</v>
      </c>
      <c r="F9" s="43">
        <f>SUM(F6:F8)</f>
        <v>509928</v>
      </c>
      <c r="G9" s="43">
        <f>SUM(E9:F9)</f>
        <v>687718</v>
      </c>
      <c r="H9" s="38"/>
      <c r="I9" s="270"/>
      <c r="J9" s="270"/>
      <c r="K9" s="270"/>
      <c r="L9" s="270"/>
      <c r="M9" s="270"/>
    </row>
    <row r="10" spans="1:30">
      <c r="A10" s="34"/>
      <c r="B10" s="37"/>
      <c r="C10" s="30"/>
      <c r="D10" s="31"/>
      <c r="E10" s="31"/>
      <c r="F10" s="38"/>
      <c r="G10" s="31"/>
      <c r="H10" s="38"/>
      <c r="I10" s="270"/>
      <c r="J10" s="270"/>
      <c r="K10" s="270"/>
      <c r="L10" s="270"/>
      <c r="M10" s="270"/>
    </row>
    <row r="11" spans="1:30" ht="18" customHeight="1">
      <c r="A11" s="34"/>
      <c r="B11" s="37" t="s">
        <v>44</v>
      </c>
      <c r="C11" s="30" t="s">
        <v>45</v>
      </c>
      <c r="D11" s="30"/>
      <c r="E11" s="30"/>
      <c r="F11" s="44"/>
      <c r="G11" s="30"/>
      <c r="H11" s="44"/>
      <c r="I11" s="270"/>
      <c r="J11" s="270"/>
      <c r="K11" s="270"/>
      <c r="L11" s="270"/>
      <c r="M11" s="270"/>
    </row>
    <row r="12" spans="1:30" s="236" customFormat="1">
      <c r="A12" s="32"/>
      <c r="B12" s="368"/>
      <c r="C12" s="368"/>
      <c r="D12" s="368"/>
      <c r="E12" s="368"/>
      <c r="F12" s="368"/>
      <c r="G12" s="368"/>
      <c r="H12" s="377"/>
      <c r="I12" s="1252" t="s">
        <v>74</v>
      </c>
      <c r="J12" s="1252"/>
      <c r="K12" s="1252"/>
      <c r="L12" s="1252"/>
      <c r="M12" s="1253"/>
      <c r="N12" s="1252"/>
      <c r="O12" s="1252"/>
      <c r="P12" s="1252"/>
      <c r="Q12" s="1252"/>
      <c r="R12" s="1252"/>
      <c r="S12" s="1252" t="s">
        <v>50</v>
      </c>
      <c r="T12" s="1252"/>
      <c r="U12" s="1252"/>
      <c r="V12" s="1252"/>
      <c r="W12" s="1252"/>
      <c r="X12" s="1254"/>
      <c r="Y12" s="1254"/>
      <c r="Z12" s="1254"/>
      <c r="AA12" s="1254"/>
      <c r="AB12" s="1254"/>
    </row>
    <row r="13" spans="1:30" s="236" customFormat="1" ht="13.8" thickBot="1">
      <c r="A13" s="45"/>
      <c r="B13" s="1218" t="s">
        <v>133</v>
      </c>
      <c r="C13" s="1218"/>
      <c r="D13" s="1218"/>
      <c r="E13" s="1218"/>
      <c r="F13" s="1218"/>
      <c r="G13" s="1218"/>
      <c r="H13" s="377"/>
      <c r="I13" s="1255" t="s">
        <v>197</v>
      </c>
      <c r="J13" s="1255"/>
      <c r="K13" s="1255"/>
      <c r="L13" s="1255"/>
      <c r="M13" s="1256"/>
      <c r="N13" s="1255" t="s">
        <v>198</v>
      </c>
      <c r="O13" s="1255"/>
      <c r="P13" s="1255"/>
      <c r="Q13" s="1255"/>
      <c r="R13" s="1255"/>
      <c r="S13" s="1255" t="s">
        <v>197</v>
      </c>
      <c r="T13" s="1255"/>
      <c r="U13" s="1255"/>
      <c r="V13" s="1255"/>
      <c r="W13" s="1255"/>
      <c r="X13" s="1257" t="s">
        <v>198</v>
      </c>
      <c r="Y13" s="1257"/>
      <c r="Z13" s="1257"/>
      <c r="AA13" s="1257"/>
      <c r="AB13" s="1257"/>
    </row>
    <row r="14" spans="1:30" s="236" customFormat="1" ht="14.4" thickTop="1" thickBot="1">
      <c r="A14" s="45"/>
      <c r="B14" s="199"/>
      <c r="C14" s="199" t="s">
        <v>46</v>
      </c>
      <c r="D14" s="199"/>
      <c r="E14" s="199" t="s">
        <v>74</v>
      </c>
      <c r="F14" s="199" t="s">
        <v>146</v>
      </c>
      <c r="G14" s="46" t="s">
        <v>145</v>
      </c>
      <c r="H14" s="40"/>
      <c r="I14" s="238" t="s">
        <v>101</v>
      </c>
      <c r="J14" s="238" t="s">
        <v>102</v>
      </c>
      <c r="K14" s="238" t="s">
        <v>103</v>
      </c>
      <c r="L14" s="238" t="s">
        <v>104</v>
      </c>
      <c r="M14" s="239" t="s">
        <v>105</v>
      </c>
      <c r="N14" s="238" t="s">
        <v>101</v>
      </c>
      <c r="O14" s="238" t="s">
        <v>102</v>
      </c>
      <c r="P14" s="238" t="s">
        <v>103</v>
      </c>
      <c r="Q14" s="238" t="s">
        <v>104</v>
      </c>
      <c r="R14" s="239" t="s">
        <v>105</v>
      </c>
      <c r="S14" s="238" t="s">
        <v>101</v>
      </c>
      <c r="T14" s="238" t="s">
        <v>102</v>
      </c>
      <c r="U14" s="238" t="s">
        <v>103</v>
      </c>
      <c r="V14" s="238" t="s">
        <v>104</v>
      </c>
      <c r="W14" s="239" t="s">
        <v>105</v>
      </c>
      <c r="X14" s="240" t="s">
        <v>101</v>
      </c>
      <c r="Y14" s="240" t="s">
        <v>102</v>
      </c>
      <c r="Z14" s="240" t="s">
        <v>103</v>
      </c>
      <c r="AA14" s="240" t="s">
        <v>104</v>
      </c>
      <c r="AB14" s="241" t="s">
        <v>105</v>
      </c>
    </row>
    <row r="15" spans="1:30" s="236" customFormat="1" ht="13.8" thickTop="1">
      <c r="A15" s="32"/>
      <c r="B15" s="40"/>
      <c r="C15" s="40"/>
      <c r="D15" s="40"/>
      <c r="E15" s="40"/>
      <c r="F15" s="40"/>
      <c r="G15" s="33"/>
      <c r="H15" s="40"/>
      <c r="I15" s="272"/>
      <c r="J15" s="272"/>
      <c r="K15" s="272"/>
      <c r="L15" s="272"/>
      <c r="M15" s="461"/>
      <c r="N15" s="272"/>
      <c r="O15" s="272"/>
      <c r="P15" s="272"/>
      <c r="Q15" s="272"/>
      <c r="R15" s="461"/>
      <c r="S15" s="272"/>
      <c r="T15" s="272"/>
      <c r="U15" s="272"/>
      <c r="V15" s="272"/>
      <c r="W15" s="461"/>
      <c r="X15" s="273"/>
      <c r="Y15" s="273"/>
      <c r="Z15" s="273"/>
      <c r="AA15" s="273"/>
      <c r="AB15" s="274"/>
    </row>
    <row r="16" spans="1:30" ht="13.95" customHeight="1">
      <c r="C16" s="299" t="s">
        <v>76</v>
      </c>
      <c r="D16" s="263"/>
      <c r="E16" s="263"/>
      <c r="F16" s="263"/>
      <c r="G16" s="263"/>
      <c r="H16" s="364"/>
      <c r="I16" s="159"/>
      <c r="J16" s="159"/>
      <c r="K16" s="159"/>
      <c r="L16" s="159"/>
      <c r="M16" s="159"/>
      <c r="R16" s="159"/>
      <c r="Z16" s="198"/>
      <c r="AA16" s="198"/>
      <c r="AB16" s="198"/>
      <c r="AC16" s="198"/>
      <c r="AD16" s="198"/>
    </row>
    <row r="17" spans="1:30" ht="13.95" customHeight="1">
      <c r="A17" s="260" t="s">
        <v>77</v>
      </c>
      <c r="B17" s="265">
        <v>3452</v>
      </c>
      <c r="C17" s="299" t="s">
        <v>70</v>
      </c>
      <c r="F17" s="261"/>
      <c r="G17" s="261"/>
      <c r="H17" s="297"/>
      <c r="I17" s="159"/>
      <c r="J17" s="159"/>
      <c r="K17" s="159"/>
      <c r="L17" s="159"/>
      <c r="M17" s="159"/>
      <c r="R17" s="159"/>
      <c r="X17" s="198"/>
      <c r="Y17" s="198"/>
      <c r="Z17" s="198"/>
      <c r="AA17" s="198"/>
      <c r="AB17" s="198"/>
      <c r="AC17" s="198"/>
      <c r="AD17" s="198"/>
    </row>
    <row r="18" spans="1:30" ht="13.95" customHeight="1">
      <c r="A18" s="264"/>
      <c r="B18" s="264">
        <v>80</v>
      </c>
      <c r="C18" s="337" t="s">
        <v>65</v>
      </c>
      <c r="D18" s="336"/>
      <c r="E18" s="336"/>
      <c r="F18" s="336"/>
      <c r="G18" s="336"/>
      <c r="H18" s="487"/>
      <c r="I18" s="159"/>
      <c r="J18" s="159"/>
      <c r="K18" s="159"/>
      <c r="L18" s="159"/>
      <c r="M18" s="159"/>
      <c r="R18" s="159"/>
      <c r="X18" s="198"/>
      <c r="Y18" s="198"/>
      <c r="Z18" s="198"/>
      <c r="AA18" s="198"/>
      <c r="AB18" s="198"/>
      <c r="AC18" s="198"/>
      <c r="AD18" s="198"/>
    </row>
    <row r="19" spans="1:30" ht="14.4" customHeight="1">
      <c r="A19" s="264"/>
      <c r="B19" s="332">
        <v>80.103999999999999</v>
      </c>
      <c r="C19" s="304" t="s">
        <v>225</v>
      </c>
      <c r="D19" s="336"/>
      <c r="E19" s="336"/>
      <c r="F19" s="336"/>
      <c r="G19" s="336"/>
      <c r="H19" s="487"/>
      <c r="I19" s="159"/>
      <c r="J19" s="159"/>
      <c r="K19" s="159"/>
      <c r="L19" s="159"/>
      <c r="M19" s="159"/>
      <c r="R19" s="159"/>
      <c r="Z19" s="198"/>
      <c r="AA19" s="198"/>
      <c r="AB19" s="198"/>
      <c r="AC19" s="198"/>
      <c r="AD19" s="198"/>
    </row>
    <row r="20" spans="1:30" ht="14.4" customHeight="1">
      <c r="A20" s="264"/>
      <c r="B20" s="351">
        <v>63</v>
      </c>
      <c r="C20" s="337" t="s">
        <v>226</v>
      </c>
      <c r="D20" s="336"/>
      <c r="E20" s="336"/>
      <c r="F20" s="336"/>
      <c r="G20" s="336"/>
      <c r="H20" s="487"/>
      <c r="I20" s="159"/>
      <c r="J20" s="159"/>
      <c r="K20" s="159"/>
      <c r="L20" s="159"/>
      <c r="M20" s="159"/>
      <c r="R20" s="159"/>
      <c r="Z20" s="198"/>
      <c r="AA20" s="198"/>
      <c r="AB20" s="198"/>
      <c r="AC20" s="198"/>
      <c r="AD20" s="198"/>
    </row>
    <row r="21" spans="1:30" ht="14.4" customHeight="1">
      <c r="A21" s="264"/>
      <c r="B21" s="351" t="s">
        <v>215</v>
      </c>
      <c r="C21" s="337" t="s">
        <v>227</v>
      </c>
      <c r="D21" s="268"/>
      <c r="E21" s="269">
        <v>2000</v>
      </c>
      <c r="F21" s="425">
        <v>0</v>
      </c>
      <c r="G21" s="269">
        <f t="shared" ref="G21:G27" si="0">SUM(E21:F21)</f>
        <v>2000</v>
      </c>
      <c r="H21" s="488" t="s">
        <v>263</v>
      </c>
      <c r="I21" s="159" t="s">
        <v>142</v>
      </c>
      <c r="J21" s="159" t="s">
        <v>139</v>
      </c>
      <c r="K21" s="159" t="s">
        <v>228</v>
      </c>
      <c r="L21" s="159">
        <v>100</v>
      </c>
      <c r="M21" s="257">
        <v>4011002038</v>
      </c>
      <c r="R21" s="159"/>
      <c r="S21" s="159" t="s">
        <v>137</v>
      </c>
      <c r="T21" s="159" t="s">
        <v>143</v>
      </c>
      <c r="U21" s="159" t="s">
        <v>138</v>
      </c>
      <c r="V21" s="159">
        <v>100</v>
      </c>
      <c r="W21" s="159">
        <v>4021001003</v>
      </c>
      <c r="Z21" s="198"/>
      <c r="AA21" s="198"/>
      <c r="AB21" s="198"/>
      <c r="AC21" s="198"/>
      <c r="AD21" s="198"/>
    </row>
    <row r="22" spans="1:30" ht="14.4" customHeight="1">
      <c r="A22" s="264"/>
      <c r="B22" s="351" t="s">
        <v>229</v>
      </c>
      <c r="C22" s="337" t="s">
        <v>230</v>
      </c>
      <c r="D22" s="268"/>
      <c r="E22" s="269">
        <v>1000</v>
      </c>
      <c r="F22" s="425">
        <v>0</v>
      </c>
      <c r="G22" s="269">
        <f t="shared" si="0"/>
        <v>1000</v>
      </c>
      <c r="H22" s="488" t="s">
        <v>263</v>
      </c>
      <c r="I22" s="159" t="s">
        <v>142</v>
      </c>
      <c r="J22" s="159" t="s">
        <v>139</v>
      </c>
      <c r="K22" s="159" t="s">
        <v>230</v>
      </c>
      <c r="L22" s="159">
        <v>100</v>
      </c>
      <c r="M22" s="257" t="s">
        <v>231</v>
      </c>
      <c r="R22" s="159"/>
      <c r="S22" s="159" t="s">
        <v>137</v>
      </c>
      <c r="T22" s="159" t="s">
        <v>143</v>
      </c>
      <c r="U22" s="159" t="s">
        <v>138</v>
      </c>
      <c r="V22" s="159">
        <v>100</v>
      </c>
      <c r="W22" s="159">
        <v>4021001003</v>
      </c>
      <c r="Z22" s="198"/>
      <c r="AA22" s="198"/>
      <c r="AB22" s="198"/>
      <c r="AC22" s="198"/>
      <c r="AD22" s="198"/>
    </row>
    <row r="23" spans="1:30" s="352" customFormat="1">
      <c r="A23" s="298" t="s">
        <v>243</v>
      </c>
      <c r="B23" s="351" t="s">
        <v>250</v>
      </c>
      <c r="C23" s="264" t="s">
        <v>253</v>
      </c>
      <c r="D23" s="247"/>
      <c r="E23" s="246">
        <v>2500</v>
      </c>
      <c r="F23" s="426">
        <v>0</v>
      </c>
      <c r="G23" s="269">
        <f t="shared" si="0"/>
        <v>2500</v>
      </c>
      <c r="H23" s="489" t="s">
        <v>254</v>
      </c>
      <c r="I23" s="159" t="s">
        <v>140</v>
      </c>
      <c r="J23" s="159" t="s">
        <v>80</v>
      </c>
      <c r="K23" s="159" t="s">
        <v>279</v>
      </c>
      <c r="L23" s="159">
        <v>100</v>
      </c>
      <c r="M23" s="159" t="s">
        <v>280</v>
      </c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</row>
    <row r="24" spans="1:30" s="352" customFormat="1" ht="26.4">
      <c r="A24" s="298" t="s">
        <v>243</v>
      </c>
      <c r="B24" s="351" t="s">
        <v>251</v>
      </c>
      <c r="C24" s="264" t="s">
        <v>262</v>
      </c>
      <c r="D24" s="247"/>
      <c r="E24" s="246">
        <v>800</v>
      </c>
      <c r="F24" s="426">
        <v>0</v>
      </c>
      <c r="G24" s="269">
        <f t="shared" si="0"/>
        <v>800</v>
      </c>
      <c r="H24" s="489" t="s">
        <v>254</v>
      </c>
      <c r="I24" s="159" t="s">
        <v>140</v>
      </c>
      <c r="J24" s="159" t="s">
        <v>80</v>
      </c>
      <c r="K24" s="159" t="s">
        <v>281</v>
      </c>
      <c r="L24" s="159">
        <v>100</v>
      </c>
      <c r="M24" s="159" t="s">
        <v>282</v>
      </c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</row>
    <row r="25" spans="1:30" s="352" customFormat="1" ht="26.4">
      <c r="A25" s="298" t="s">
        <v>243</v>
      </c>
      <c r="B25" s="351" t="s">
        <v>252</v>
      </c>
      <c r="C25" s="264" t="s">
        <v>278</v>
      </c>
      <c r="D25" s="247"/>
      <c r="E25" s="246">
        <v>100</v>
      </c>
      <c r="F25" s="426">
        <v>0</v>
      </c>
      <c r="G25" s="269">
        <f t="shared" si="0"/>
        <v>100</v>
      </c>
      <c r="H25" s="489" t="s">
        <v>245</v>
      </c>
      <c r="I25" s="159" t="s">
        <v>142</v>
      </c>
      <c r="J25" s="159" t="s">
        <v>139</v>
      </c>
      <c r="K25" s="159" t="s">
        <v>213</v>
      </c>
      <c r="L25" s="159">
        <v>100</v>
      </c>
      <c r="M25" s="159" t="s">
        <v>283</v>
      </c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</row>
    <row r="26" spans="1:30" s="352" customFormat="1" ht="14.4" customHeight="1">
      <c r="A26" s="298" t="s">
        <v>243</v>
      </c>
      <c r="B26" s="351" t="s">
        <v>259</v>
      </c>
      <c r="C26" s="264" t="s">
        <v>261</v>
      </c>
      <c r="D26" s="247"/>
      <c r="E26" s="246">
        <v>2000</v>
      </c>
      <c r="F26" s="426">
        <v>0</v>
      </c>
      <c r="G26" s="269">
        <f t="shared" si="0"/>
        <v>2000</v>
      </c>
      <c r="H26" s="489" t="s">
        <v>265</v>
      </c>
      <c r="I26" s="159" t="s">
        <v>142</v>
      </c>
      <c r="J26" s="159" t="s">
        <v>139</v>
      </c>
      <c r="K26" s="159" t="s">
        <v>261</v>
      </c>
      <c r="L26" s="159">
        <v>100</v>
      </c>
      <c r="M26" s="159" t="s">
        <v>284</v>
      </c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</row>
    <row r="27" spans="1:30" s="352" customFormat="1">
      <c r="A27" s="298" t="s">
        <v>243</v>
      </c>
      <c r="B27" s="351" t="s">
        <v>260</v>
      </c>
      <c r="C27" s="264" t="s">
        <v>277</v>
      </c>
      <c r="D27" s="247"/>
      <c r="E27" s="246">
        <v>1500</v>
      </c>
      <c r="F27" s="426">
        <v>0</v>
      </c>
      <c r="G27" s="269">
        <f t="shared" si="0"/>
        <v>1500</v>
      </c>
      <c r="H27" s="489" t="s">
        <v>266</v>
      </c>
      <c r="I27" s="159" t="s">
        <v>142</v>
      </c>
      <c r="J27" s="159" t="s">
        <v>139</v>
      </c>
      <c r="K27" s="159" t="s">
        <v>277</v>
      </c>
      <c r="L27" s="159">
        <v>100</v>
      </c>
      <c r="M27" s="159" t="s">
        <v>285</v>
      </c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</row>
    <row r="28" spans="1:30" ht="14.1" customHeight="1">
      <c r="A28" s="264" t="s">
        <v>72</v>
      </c>
      <c r="B28" s="351">
        <v>63</v>
      </c>
      <c r="C28" s="337" t="s">
        <v>226</v>
      </c>
      <c r="D28" s="268"/>
      <c r="E28" s="322">
        <f>SUM(E21:E27)</f>
        <v>9900</v>
      </c>
      <c r="F28" s="427">
        <f>SUM(F21:F22)</f>
        <v>0</v>
      </c>
      <c r="G28" s="322">
        <f>SUM(G21:G27)</f>
        <v>9900</v>
      </c>
      <c r="H28" s="488"/>
      <c r="I28" s="159"/>
      <c r="J28" s="159"/>
      <c r="K28" s="159"/>
      <c r="L28" s="159"/>
      <c r="M28" s="159"/>
      <c r="R28" s="159"/>
      <c r="Z28" s="198"/>
      <c r="AA28" s="198"/>
      <c r="AB28" s="198"/>
      <c r="AC28" s="198"/>
      <c r="AD28" s="198"/>
    </row>
    <row r="29" spans="1:30" ht="14.1" customHeight="1">
      <c r="A29" s="264" t="s">
        <v>72</v>
      </c>
      <c r="B29" s="332">
        <v>80.103999999999999</v>
      </c>
      <c r="C29" s="304" t="s">
        <v>225</v>
      </c>
      <c r="D29" s="247"/>
      <c r="E29" s="249">
        <f t="shared" ref="E29:F29" si="1">E28</f>
        <v>9900</v>
      </c>
      <c r="F29" s="428">
        <f t="shared" si="1"/>
        <v>0</v>
      </c>
      <c r="G29" s="249">
        <f t="shared" ref="G29:G31" si="2">G28</f>
        <v>9900</v>
      </c>
      <c r="H29" s="407"/>
      <c r="I29" s="159"/>
      <c r="J29" s="159"/>
      <c r="K29" s="159"/>
      <c r="L29" s="159"/>
      <c r="M29" s="159"/>
      <c r="R29" s="159"/>
      <c r="Z29" s="198"/>
      <c r="AA29" s="198"/>
      <c r="AB29" s="198"/>
      <c r="AC29" s="198"/>
      <c r="AD29" s="198"/>
    </row>
    <row r="30" spans="1:30" ht="14.1" customHeight="1">
      <c r="A30" s="264" t="s">
        <v>72</v>
      </c>
      <c r="B30" s="264">
        <v>80</v>
      </c>
      <c r="C30" s="337" t="s">
        <v>65</v>
      </c>
      <c r="D30" s="301"/>
      <c r="E30" s="249">
        <f>E29</f>
        <v>9900</v>
      </c>
      <c r="F30" s="428">
        <f t="shared" ref="F30:F31" si="3">F29</f>
        <v>0</v>
      </c>
      <c r="G30" s="249">
        <f t="shared" si="2"/>
        <v>9900</v>
      </c>
      <c r="H30" s="406"/>
      <c r="I30" s="159"/>
      <c r="J30" s="159"/>
      <c r="K30" s="159"/>
      <c r="L30" s="159"/>
      <c r="M30" s="159"/>
      <c r="R30" s="159"/>
      <c r="Z30" s="198"/>
      <c r="AA30" s="198"/>
      <c r="AB30" s="198"/>
      <c r="AC30" s="198"/>
      <c r="AD30" s="198"/>
    </row>
    <row r="31" spans="1:30" s="305" customFormat="1" ht="14.1" customHeight="1">
      <c r="A31" s="264" t="s">
        <v>72</v>
      </c>
      <c r="B31" s="303">
        <v>3452</v>
      </c>
      <c r="C31" s="304" t="s">
        <v>70</v>
      </c>
      <c r="D31" s="301"/>
      <c r="E31" s="246">
        <f>E30</f>
        <v>9900</v>
      </c>
      <c r="F31" s="426">
        <f t="shared" si="3"/>
        <v>0</v>
      </c>
      <c r="G31" s="246">
        <f t="shared" si="2"/>
        <v>9900</v>
      </c>
      <c r="H31" s="406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</row>
    <row r="32" spans="1:30" ht="14.1" customHeight="1">
      <c r="A32" s="267" t="s">
        <v>72</v>
      </c>
      <c r="B32" s="267"/>
      <c r="C32" s="306" t="s">
        <v>76</v>
      </c>
      <c r="D32" s="302"/>
      <c r="E32" s="244">
        <f t="shared" ref="E32" si="4">E31</f>
        <v>9900</v>
      </c>
      <c r="F32" s="429">
        <f t="shared" ref="F32:G32" si="5">F31</f>
        <v>0</v>
      </c>
      <c r="G32" s="244">
        <f t="shared" si="5"/>
        <v>9900</v>
      </c>
      <c r="H32" s="406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305"/>
      <c r="AA32" s="305"/>
      <c r="AB32" s="305"/>
      <c r="AC32" s="198"/>
      <c r="AD32" s="198"/>
    </row>
    <row r="33" spans="1:30">
      <c r="A33" s="264"/>
      <c r="B33" s="264"/>
      <c r="C33" s="304"/>
      <c r="D33" s="301"/>
      <c r="E33" s="301"/>
      <c r="F33" s="426"/>
      <c r="G33" s="301"/>
      <c r="H33" s="406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305"/>
      <c r="AA33" s="305"/>
      <c r="AB33" s="305"/>
      <c r="AC33" s="198"/>
      <c r="AD33" s="198"/>
    </row>
    <row r="34" spans="1:30" ht="13.95" customHeight="1">
      <c r="A34" s="264"/>
      <c r="B34" s="264"/>
      <c r="C34" s="304" t="s">
        <v>32</v>
      </c>
      <c r="D34" s="301"/>
      <c r="E34" s="301"/>
      <c r="F34" s="426"/>
      <c r="G34" s="301"/>
      <c r="H34" s="406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305"/>
      <c r="AA34" s="305"/>
      <c r="AB34" s="305"/>
      <c r="AC34" s="198"/>
      <c r="AD34" s="198"/>
    </row>
    <row r="35" spans="1:30" ht="13.95" customHeight="1">
      <c r="A35" s="264" t="s">
        <v>77</v>
      </c>
      <c r="B35" s="303">
        <v>5452</v>
      </c>
      <c r="C35" s="304" t="s">
        <v>47</v>
      </c>
      <c r="D35" s="301"/>
      <c r="E35" s="301"/>
      <c r="F35" s="426"/>
      <c r="G35" s="301"/>
      <c r="H35" s="406"/>
      <c r="I35" s="159"/>
      <c r="J35" s="159"/>
      <c r="K35" s="159"/>
      <c r="L35" s="159"/>
      <c r="M35" s="159"/>
      <c r="R35" s="159"/>
      <c r="Z35" s="198"/>
      <c r="AA35" s="198"/>
      <c r="AB35" s="198"/>
      <c r="AC35" s="198"/>
      <c r="AD35" s="198"/>
    </row>
    <row r="36" spans="1:30" ht="13.95" customHeight="1">
      <c r="A36" s="264"/>
      <c r="B36" s="341">
        <v>1</v>
      </c>
      <c r="C36" s="337" t="s">
        <v>124</v>
      </c>
      <c r="D36" s="350"/>
      <c r="E36" s="350"/>
      <c r="F36" s="430"/>
      <c r="G36" s="350"/>
      <c r="H36" s="490"/>
      <c r="I36" s="159"/>
      <c r="J36" s="159"/>
      <c r="K36" s="159"/>
      <c r="L36" s="159"/>
      <c r="M36" s="159"/>
      <c r="R36" s="159"/>
      <c r="Z36" s="198"/>
      <c r="AA36" s="198"/>
      <c r="AB36" s="198"/>
      <c r="AC36" s="198"/>
      <c r="AD36" s="198"/>
    </row>
    <row r="37" spans="1:30" s="196" customFormat="1" ht="13.95" customHeight="1">
      <c r="A37" s="340"/>
      <c r="B37" s="332">
        <v>1.101</v>
      </c>
      <c r="C37" s="304" t="s">
        <v>127</v>
      </c>
      <c r="D37" s="350"/>
      <c r="E37" s="350"/>
      <c r="F37" s="430"/>
      <c r="G37" s="350"/>
      <c r="H37" s="490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pans="1:30" s="349" customFormat="1" ht="26.4">
      <c r="A38" s="340"/>
      <c r="B38" s="341">
        <v>50</v>
      </c>
      <c r="C38" s="337" t="s">
        <v>177</v>
      </c>
      <c r="D38" s="268"/>
      <c r="E38" s="336"/>
      <c r="F38" s="425"/>
      <c r="G38" s="336"/>
      <c r="H38" s="487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</row>
    <row r="39" spans="1:30" s="349" customFormat="1" ht="13.95" customHeight="1">
      <c r="A39" s="340"/>
      <c r="B39" s="341">
        <v>81</v>
      </c>
      <c r="C39" s="337" t="s">
        <v>128</v>
      </c>
      <c r="D39" s="268"/>
      <c r="E39" s="336"/>
      <c r="F39" s="425"/>
      <c r="G39" s="336"/>
      <c r="H39" s="487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</row>
    <row r="40" spans="1:30" s="196" customFormat="1" ht="40.200000000000003" customHeight="1">
      <c r="A40" s="318" t="s">
        <v>243</v>
      </c>
      <c r="B40" s="342" t="s">
        <v>255</v>
      </c>
      <c r="C40" s="319" t="s">
        <v>256</v>
      </c>
      <c r="D40" s="247"/>
      <c r="E40" s="249">
        <v>8928</v>
      </c>
      <c r="F40" s="428">
        <v>0</v>
      </c>
      <c r="G40" s="246">
        <f t="shared" ref="G40" si="6">SUM(E40:F40)</f>
        <v>8928</v>
      </c>
      <c r="H40" s="489" t="s">
        <v>254</v>
      </c>
      <c r="I40" s="159" t="s">
        <v>57</v>
      </c>
      <c r="J40" s="159" t="s">
        <v>286</v>
      </c>
      <c r="K40" s="159" t="s">
        <v>287</v>
      </c>
      <c r="L40" s="159">
        <v>100</v>
      </c>
      <c r="M40" s="159" t="s">
        <v>288</v>
      </c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</row>
    <row r="41" spans="1:30" s="196" customFormat="1" ht="13.95" customHeight="1">
      <c r="A41" s="340" t="s">
        <v>72</v>
      </c>
      <c r="B41" s="341">
        <v>81</v>
      </c>
      <c r="C41" s="337" t="s">
        <v>128</v>
      </c>
      <c r="D41" s="268"/>
      <c r="E41" s="322">
        <f>SUM(E40:E40)</f>
        <v>8928</v>
      </c>
      <c r="F41" s="427">
        <f>SUM(F40:F40)</f>
        <v>0</v>
      </c>
      <c r="G41" s="322">
        <f>SUM(G40:G40)</f>
        <v>8928</v>
      </c>
      <c r="H41" s="488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</row>
    <row r="42" spans="1:30" s="196" customFormat="1" ht="30" customHeight="1">
      <c r="A42" s="340" t="s">
        <v>72</v>
      </c>
      <c r="B42" s="341">
        <v>50</v>
      </c>
      <c r="C42" s="337" t="s">
        <v>177</v>
      </c>
      <c r="D42" s="268"/>
      <c r="E42" s="276">
        <f>E41</f>
        <v>8928</v>
      </c>
      <c r="F42" s="431">
        <f t="shared" ref="F42:G42" si="7">F41</f>
        <v>0</v>
      </c>
      <c r="G42" s="276">
        <f t="shared" si="7"/>
        <v>8928</v>
      </c>
      <c r="H42" s="488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spans="1:30" s="196" customFormat="1">
      <c r="A43" s="340" t="s">
        <v>72</v>
      </c>
      <c r="B43" s="332">
        <v>1.101</v>
      </c>
      <c r="C43" s="304" t="s">
        <v>127</v>
      </c>
      <c r="D43" s="268"/>
      <c r="E43" s="347">
        <f>SUM(E42,)</f>
        <v>8928</v>
      </c>
      <c r="F43" s="431">
        <f t="shared" ref="F43:G43" si="8">SUM(F42,)</f>
        <v>0</v>
      </c>
      <c r="G43" s="347">
        <f t="shared" si="8"/>
        <v>8928</v>
      </c>
      <c r="H43" s="487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</row>
    <row r="44" spans="1:30" s="196" customFormat="1" ht="10.199999999999999" customHeight="1">
      <c r="A44" s="340"/>
      <c r="B44" s="346"/>
      <c r="C44" s="304"/>
      <c r="D44" s="336"/>
      <c r="E44" s="336"/>
      <c r="F44" s="425"/>
      <c r="G44" s="301"/>
      <c r="H44" s="406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</row>
    <row r="45" spans="1:30" s="196" customFormat="1" ht="15.6" customHeight="1">
      <c r="A45" s="340"/>
      <c r="B45" s="332">
        <v>1.1020000000000001</v>
      </c>
      <c r="C45" s="320" t="s">
        <v>224</v>
      </c>
      <c r="D45" s="433"/>
      <c r="E45" s="345"/>
      <c r="F45" s="430"/>
      <c r="G45" s="345"/>
      <c r="H45" s="49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</row>
    <row r="46" spans="1:30" s="196" customFormat="1" ht="13.95" customHeight="1">
      <c r="A46" s="340"/>
      <c r="B46" s="341">
        <v>61</v>
      </c>
      <c r="C46" s="319" t="s">
        <v>66</v>
      </c>
      <c r="D46" s="433"/>
      <c r="E46" s="345"/>
      <c r="F46" s="430"/>
      <c r="G46" s="345"/>
      <c r="H46" s="49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pans="1:30" s="196" customFormat="1" ht="26.25" customHeight="1">
      <c r="A47" s="340"/>
      <c r="B47" s="342" t="s">
        <v>222</v>
      </c>
      <c r="C47" s="319" t="s">
        <v>232</v>
      </c>
      <c r="D47" s="247"/>
      <c r="E47" s="246">
        <v>150000</v>
      </c>
      <c r="F47" s="426">
        <v>0</v>
      </c>
      <c r="G47" s="246">
        <f>SUM(E47:F47)</f>
        <v>150000</v>
      </c>
      <c r="H47" s="492" t="s">
        <v>268</v>
      </c>
      <c r="I47" s="328" t="s">
        <v>142</v>
      </c>
      <c r="J47" s="328" t="s">
        <v>139</v>
      </c>
      <c r="K47" s="344" t="s">
        <v>233</v>
      </c>
      <c r="L47" s="328">
        <v>100</v>
      </c>
      <c r="M47" s="343">
        <v>4011002023</v>
      </c>
      <c r="N47" s="161"/>
      <c r="O47" s="161"/>
      <c r="P47" s="161"/>
      <c r="Q47" s="161"/>
      <c r="R47" s="161"/>
      <c r="S47" s="161" t="s">
        <v>130</v>
      </c>
      <c r="T47" s="161" t="s">
        <v>130</v>
      </c>
      <c r="U47" s="161" t="s">
        <v>130</v>
      </c>
      <c r="V47" s="161" t="s">
        <v>130</v>
      </c>
      <c r="W47" s="161" t="s">
        <v>130</v>
      </c>
      <c r="X47" s="161" t="s">
        <v>130</v>
      </c>
      <c r="Y47" s="161" t="s">
        <v>130</v>
      </c>
      <c r="Z47" s="196" t="s">
        <v>130</v>
      </c>
      <c r="AA47" s="196" t="s">
        <v>130</v>
      </c>
      <c r="AB47" s="196" t="s">
        <v>130</v>
      </c>
    </row>
    <row r="48" spans="1:30" s="196" customFormat="1" ht="14.1" customHeight="1">
      <c r="A48" s="340" t="s">
        <v>72</v>
      </c>
      <c r="B48" s="341">
        <v>61</v>
      </c>
      <c r="C48" s="319" t="s">
        <v>66</v>
      </c>
      <c r="D48" s="247"/>
      <c r="E48" s="244">
        <f>SUM(E47:E47)</f>
        <v>150000</v>
      </c>
      <c r="F48" s="429">
        <f>SUM(F47:F47)</f>
        <v>0</v>
      </c>
      <c r="G48" s="244">
        <f>SUM(G47:G47)</f>
        <v>150000</v>
      </c>
      <c r="H48" s="407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pans="1:30" s="196" customFormat="1" ht="14.1" customHeight="1">
      <c r="A49" s="340" t="s">
        <v>72</v>
      </c>
      <c r="B49" s="332">
        <v>1.1020000000000001</v>
      </c>
      <c r="C49" s="320" t="s">
        <v>224</v>
      </c>
      <c r="D49" s="247"/>
      <c r="E49" s="244">
        <f>E48</f>
        <v>150000</v>
      </c>
      <c r="F49" s="429">
        <f t="shared" ref="F49:G49" si="9">F48</f>
        <v>0</v>
      </c>
      <c r="G49" s="244">
        <f t="shared" si="9"/>
        <v>150000</v>
      </c>
      <c r="H49" s="407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pans="1:30">
      <c r="A50" s="340" t="s">
        <v>72</v>
      </c>
      <c r="B50" s="434">
        <v>1</v>
      </c>
      <c r="C50" s="319" t="s">
        <v>124</v>
      </c>
      <c r="D50" s="247"/>
      <c r="E50" s="242">
        <f>E49+E43</f>
        <v>158928</v>
      </c>
      <c r="F50" s="432">
        <f>F49+F43</f>
        <v>0</v>
      </c>
      <c r="G50" s="242">
        <f>G49+G43</f>
        <v>158928</v>
      </c>
      <c r="H50" s="408"/>
      <c r="I50" s="159"/>
      <c r="J50" s="159"/>
      <c r="K50" s="159"/>
      <c r="L50" s="159"/>
      <c r="M50" s="159"/>
      <c r="R50" s="159"/>
      <c r="Z50" s="198"/>
      <c r="AA50" s="198"/>
      <c r="AB50" s="198"/>
      <c r="AC50" s="198"/>
      <c r="AD50" s="198"/>
    </row>
    <row r="51" spans="1:30" s="196" customFormat="1">
      <c r="A51" s="339" t="s">
        <v>72</v>
      </c>
      <c r="B51" s="338">
        <v>5452</v>
      </c>
      <c r="C51" s="299" t="s">
        <v>47</v>
      </c>
      <c r="D51" s="248"/>
      <c r="E51" s="244">
        <f t="shared" ref="E51:G52" si="10">E50</f>
        <v>158928</v>
      </c>
      <c r="F51" s="429">
        <f t="shared" si="10"/>
        <v>0</v>
      </c>
      <c r="G51" s="244">
        <f t="shared" si="10"/>
        <v>158928</v>
      </c>
      <c r="H51" s="407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</row>
    <row r="52" spans="1:30" s="196" customFormat="1">
      <c r="A52" s="267" t="s">
        <v>72</v>
      </c>
      <c r="B52" s="267"/>
      <c r="C52" s="306" t="s">
        <v>32</v>
      </c>
      <c r="D52" s="247"/>
      <c r="E52" s="246">
        <f t="shared" si="10"/>
        <v>158928</v>
      </c>
      <c r="F52" s="426">
        <f t="shared" si="10"/>
        <v>0</v>
      </c>
      <c r="G52" s="246">
        <f t="shared" si="10"/>
        <v>158928</v>
      </c>
      <c r="H52" s="407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</row>
    <row r="53" spans="1:30">
      <c r="A53" s="267" t="s">
        <v>72</v>
      </c>
      <c r="B53" s="267"/>
      <c r="C53" s="306" t="s">
        <v>73</v>
      </c>
      <c r="D53" s="302"/>
      <c r="E53" s="244">
        <f>E52+E32</f>
        <v>168828</v>
      </c>
      <c r="F53" s="429">
        <f>F52+F32</f>
        <v>0</v>
      </c>
      <c r="G53" s="302">
        <f>G52+G32</f>
        <v>168828</v>
      </c>
      <c r="H53" s="406"/>
      <c r="I53" s="159"/>
      <c r="J53" s="159"/>
      <c r="K53" s="159"/>
      <c r="L53" s="159"/>
      <c r="M53" s="159"/>
      <c r="R53" s="159"/>
      <c r="Z53" s="198"/>
      <c r="AA53" s="198"/>
      <c r="AB53" s="198"/>
      <c r="AC53" s="198"/>
      <c r="AD53" s="198"/>
    </row>
    <row r="54" spans="1:30">
      <c r="A54" s="478" t="s">
        <v>275</v>
      </c>
      <c r="B54" s="478"/>
      <c r="C54" s="478"/>
      <c r="D54" s="478"/>
      <c r="E54" s="478"/>
      <c r="F54" s="478"/>
      <c r="G54" s="478"/>
      <c r="H54" s="405"/>
      <c r="I54" s="331"/>
      <c r="J54" s="331"/>
      <c r="K54" s="331"/>
      <c r="L54" s="331"/>
      <c r="M54" s="331"/>
      <c r="N54" s="160"/>
      <c r="R54" s="159"/>
    </row>
    <row r="55" spans="1:30" ht="15.6" customHeight="1">
      <c r="A55" s="1222" t="s">
        <v>242</v>
      </c>
      <c r="B55" s="1222"/>
      <c r="C55" s="1222"/>
      <c r="D55" s="331"/>
      <c r="E55" s="331"/>
      <c r="F55" s="331"/>
      <c r="G55" s="331"/>
      <c r="H55" s="405"/>
      <c r="I55" s="336"/>
      <c r="J55" s="331"/>
      <c r="K55" s="331"/>
      <c r="L55" s="331"/>
      <c r="M55" s="331"/>
      <c r="N55" s="160"/>
      <c r="R55" s="159"/>
      <c r="W55" s="198"/>
      <c r="X55" s="198"/>
      <c r="Y55" s="198"/>
      <c r="Z55" s="198"/>
      <c r="AA55" s="198"/>
      <c r="AB55" s="198"/>
      <c r="AC55" s="198"/>
      <c r="AD55" s="198"/>
    </row>
    <row r="56" spans="1:30">
      <c r="A56" s="400" t="s">
        <v>263</v>
      </c>
      <c r="B56" s="435" t="s">
        <v>274</v>
      </c>
      <c r="C56" s="401"/>
      <c r="D56" s="331"/>
      <c r="E56" s="331"/>
      <c r="F56" s="331"/>
      <c r="G56" s="331"/>
      <c r="H56" s="405"/>
      <c r="I56" s="336"/>
      <c r="J56" s="331"/>
      <c r="K56" s="331"/>
      <c r="L56" s="331"/>
      <c r="M56" s="331"/>
      <c r="N56" s="160"/>
      <c r="R56" s="159"/>
      <c r="W56" s="198"/>
      <c r="X56" s="198"/>
      <c r="Y56" s="198"/>
      <c r="Z56" s="198"/>
      <c r="AA56" s="198"/>
      <c r="AB56" s="198"/>
      <c r="AC56" s="198"/>
      <c r="AD56" s="198"/>
    </row>
    <row r="57" spans="1:30" ht="14.4" customHeight="1">
      <c r="A57" s="400" t="s">
        <v>264</v>
      </c>
      <c r="B57" s="1222" t="s">
        <v>257</v>
      </c>
      <c r="C57" s="1222"/>
      <c r="D57" s="1222"/>
      <c r="E57" s="1222"/>
      <c r="F57" s="1222"/>
      <c r="G57" s="1222"/>
      <c r="H57" s="405"/>
      <c r="I57" s="336"/>
      <c r="J57" s="331"/>
      <c r="K57" s="331"/>
      <c r="L57" s="331"/>
      <c r="M57" s="331"/>
      <c r="N57" s="160"/>
      <c r="R57" s="159"/>
      <c r="W57" s="198"/>
      <c r="X57" s="198"/>
      <c r="Y57" s="198"/>
      <c r="Z57" s="198"/>
      <c r="AA57" s="198"/>
      <c r="AB57" s="198"/>
      <c r="AC57" s="198"/>
      <c r="AD57" s="198"/>
    </row>
    <row r="58" spans="1:30" ht="14.4" customHeight="1">
      <c r="A58" s="436" t="s">
        <v>245</v>
      </c>
      <c r="B58" s="1249" t="s">
        <v>249</v>
      </c>
      <c r="C58" s="1249"/>
      <c r="D58" s="1249"/>
      <c r="E58" s="1249"/>
      <c r="F58" s="1249"/>
      <c r="G58" s="1249"/>
      <c r="H58" s="1249"/>
      <c r="I58" s="331"/>
      <c r="J58" s="331"/>
      <c r="K58" s="331"/>
      <c r="L58" s="331"/>
      <c r="M58" s="331"/>
      <c r="N58" s="160"/>
      <c r="R58" s="159"/>
      <c r="W58" s="198"/>
      <c r="X58" s="198"/>
      <c r="Y58" s="198"/>
      <c r="Z58" s="198"/>
      <c r="AA58" s="198"/>
      <c r="AB58" s="198"/>
      <c r="AC58" s="198"/>
      <c r="AD58" s="198"/>
    </row>
    <row r="59" spans="1:30">
      <c r="A59" s="436" t="s">
        <v>265</v>
      </c>
      <c r="B59" s="437" t="s">
        <v>267</v>
      </c>
      <c r="C59" s="402"/>
      <c r="D59" s="402"/>
      <c r="E59" s="402"/>
      <c r="F59" s="402"/>
      <c r="G59" s="402"/>
      <c r="H59" s="436"/>
      <c r="I59" s="331"/>
      <c r="J59" s="331"/>
      <c r="K59" s="331"/>
      <c r="L59" s="331"/>
      <c r="M59" s="331"/>
      <c r="N59" s="160"/>
      <c r="R59" s="159"/>
      <c r="W59" s="198"/>
      <c r="X59" s="198"/>
      <c r="Y59" s="198"/>
      <c r="Z59" s="198"/>
      <c r="AA59" s="198"/>
      <c r="AB59" s="198"/>
      <c r="AC59" s="198"/>
      <c r="AD59" s="198"/>
    </row>
    <row r="60" spans="1:30">
      <c r="A60" s="436" t="s">
        <v>266</v>
      </c>
      <c r="B60" s="437" t="s">
        <v>277</v>
      </c>
      <c r="C60" s="402"/>
      <c r="D60" s="402"/>
      <c r="E60" s="402"/>
      <c r="F60" s="402"/>
      <c r="G60" s="402"/>
      <c r="H60" s="436"/>
      <c r="I60" s="331"/>
      <c r="J60" s="331"/>
      <c r="K60" s="331"/>
      <c r="L60" s="331"/>
      <c r="M60" s="331"/>
      <c r="N60" s="160"/>
      <c r="R60" s="159"/>
      <c r="W60" s="198"/>
      <c r="X60" s="198"/>
      <c r="Y60" s="198"/>
      <c r="Z60" s="198"/>
      <c r="AA60" s="198"/>
      <c r="AB60" s="198"/>
      <c r="AC60" s="198"/>
      <c r="AD60" s="198"/>
    </row>
    <row r="61" spans="1:30" ht="15" customHeight="1">
      <c r="A61" s="436" t="s">
        <v>268</v>
      </c>
      <c r="B61" s="437" t="s">
        <v>269</v>
      </c>
      <c r="C61" s="402"/>
      <c r="D61" s="402"/>
      <c r="E61" s="402"/>
      <c r="F61" s="402"/>
      <c r="G61" s="402"/>
      <c r="H61" s="436"/>
      <c r="I61" s="331"/>
      <c r="J61" s="331"/>
      <c r="K61" s="331"/>
      <c r="L61" s="331"/>
      <c r="M61" s="331"/>
      <c r="N61" s="160"/>
      <c r="R61" s="159"/>
      <c r="W61" s="198"/>
      <c r="X61" s="198"/>
      <c r="Y61" s="198"/>
      <c r="Z61" s="198"/>
      <c r="AA61" s="198"/>
      <c r="AB61" s="198"/>
      <c r="AC61" s="198"/>
      <c r="AD61" s="198"/>
    </row>
    <row r="62" spans="1:30">
      <c r="A62" s="335"/>
      <c r="B62" s="334"/>
      <c r="C62" s="333"/>
      <c r="D62" s="163" t="s">
        <v>81</v>
      </c>
      <c r="E62" s="164" t="s">
        <v>82</v>
      </c>
      <c r="F62" s="163" t="s">
        <v>75</v>
      </c>
      <c r="G62" s="164" t="s">
        <v>145</v>
      </c>
      <c r="H62" s="389"/>
      <c r="I62" s="331"/>
      <c r="J62" s="331"/>
      <c r="K62" s="331"/>
      <c r="L62" s="331"/>
      <c r="M62" s="331"/>
      <c r="N62" s="160"/>
      <c r="R62" s="159"/>
      <c r="W62" s="198"/>
      <c r="X62" s="198"/>
      <c r="Y62" s="198"/>
      <c r="Z62" s="198"/>
      <c r="AA62" s="198"/>
      <c r="AB62" s="198"/>
      <c r="AC62" s="198"/>
      <c r="AD62" s="198"/>
    </row>
    <row r="63" spans="1:30">
      <c r="A63" s="335"/>
      <c r="B63" s="334"/>
      <c r="C63" s="333"/>
      <c r="D63" s="331">
        <f>E47+E25+E21+E22+E26+E27</f>
        <v>156600</v>
      </c>
      <c r="E63" s="331">
        <f>E42+E24+E23</f>
        <v>12228</v>
      </c>
      <c r="F63" s="331"/>
      <c r="G63" s="331">
        <f>F63+E63+D63</f>
        <v>168828</v>
      </c>
      <c r="H63" s="405"/>
      <c r="I63" s="331"/>
      <c r="J63" s="331"/>
      <c r="K63" s="331"/>
      <c r="L63" s="331"/>
      <c r="M63" s="331"/>
      <c r="N63" s="160"/>
      <c r="R63" s="159"/>
      <c r="W63" s="198"/>
      <c r="X63" s="198"/>
      <c r="Y63" s="198"/>
      <c r="Z63" s="198"/>
      <c r="AA63" s="198"/>
      <c r="AB63" s="198"/>
      <c r="AC63" s="198"/>
      <c r="AD63" s="198"/>
    </row>
    <row r="64" spans="1:30">
      <c r="A64" s="335"/>
      <c r="B64" s="334"/>
      <c r="C64" s="333"/>
      <c r="D64" s="331"/>
      <c r="E64" s="331"/>
      <c r="F64" s="331"/>
      <c r="G64" s="331"/>
      <c r="H64" s="405"/>
      <c r="I64" s="331"/>
      <c r="J64" s="331"/>
      <c r="K64" s="331"/>
      <c r="L64" s="331"/>
      <c r="M64" s="331"/>
      <c r="N64" s="160"/>
      <c r="R64" s="159"/>
      <c r="W64" s="198"/>
      <c r="X64" s="198"/>
      <c r="Y64" s="198"/>
      <c r="Z64" s="198"/>
      <c r="AA64" s="198"/>
      <c r="AB64" s="198"/>
      <c r="AC64" s="198"/>
      <c r="AD64" s="198"/>
    </row>
    <row r="65" spans="1:30">
      <c r="A65" s="335"/>
      <c r="B65" s="334"/>
      <c r="C65" s="333"/>
      <c r="D65" s="331"/>
      <c r="E65" s="331"/>
      <c r="F65" s="331"/>
      <c r="G65" s="331"/>
      <c r="H65" s="405"/>
      <c r="I65" s="331"/>
      <c r="J65" s="331"/>
      <c r="K65" s="331"/>
      <c r="L65" s="331"/>
      <c r="M65" s="331"/>
      <c r="N65" s="160"/>
      <c r="R65" s="159"/>
      <c r="W65" s="198"/>
      <c r="X65" s="198"/>
      <c r="Y65" s="198"/>
      <c r="Z65" s="198"/>
      <c r="AA65" s="198"/>
      <c r="AB65" s="198"/>
      <c r="AC65" s="198"/>
      <c r="AD65" s="198"/>
    </row>
    <row r="66" spans="1:30">
      <c r="A66" s="335"/>
      <c r="B66" s="334"/>
      <c r="C66" s="333"/>
      <c r="D66" s="331"/>
      <c r="E66" s="331"/>
      <c r="F66" s="331"/>
      <c r="G66" s="331"/>
      <c r="H66" s="405"/>
      <c r="I66" s="331"/>
      <c r="J66" s="331"/>
      <c r="K66" s="331"/>
      <c r="L66" s="331"/>
      <c r="M66" s="331"/>
      <c r="N66" s="160"/>
      <c r="R66" s="159"/>
      <c r="W66" s="198"/>
      <c r="X66" s="198"/>
      <c r="Y66" s="198"/>
      <c r="Z66" s="198"/>
      <c r="AA66" s="198"/>
      <c r="AB66" s="198"/>
      <c r="AC66" s="198"/>
      <c r="AD66" s="198"/>
    </row>
    <row r="67" spans="1:30">
      <c r="A67" s="335"/>
      <c r="B67" s="334"/>
      <c r="C67" s="333"/>
      <c r="D67" s="331"/>
      <c r="E67" s="331"/>
      <c r="F67" s="331"/>
      <c r="G67" s="331"/>
      <c r="H67" s="405"/>
      <c r="I67" s="331"/>
      <c r="J67" s="331"/>
      <c r="K67" s="331"/>
      <c r="L67" s="331"/>
      <c r="M67" s="331"/>
      <c r="N67" s="160"/>
      <c r="R67" s="159"/>
      <c r="W67" s="198"/>
      <c r="X67" s="198"/>
      <c r="Y67" s="198"/>
      <c r="Z67" s="198"/>
      <c r="AA67" s="198"/>
      <c r="AB67" s="198"/>
      <c r="AC67" s="198"/>
      <c r="AD67" s="198"/>
    </row>
    <row r="68" spans="1:30">
      <c r="A68" s="264"/>
      <c r="B68" s="332"/>
      <c r="C68" s="326"/>
      <c r="D68" s="331"/>
      <c r="E68" s="331"/>
      <c r="F68" s="331"/>
      <c r="G68" s="331"/>
      <c r="H68" s="405"/>
      <c r="I68" s="331"/>
      <c r="J68" s="331"/>
      <c r="K68" s="331"/>
      <c r="L68" s="331"/>
      <c r="M68" s="331"/>
      <c r="N68" s="160"/>
      <c r="R68" s="159"/>
      <c r="W68" s="198"/>
      <c r="X68" s="198"/>
      <c r="Y68" s="198"/>
      <c r="Z68" s="198"/>
      <c r="AA68" s="198"/>
      <c r="AB68" s="198"/>
      <c r="AC68" s="198"/>
      <c r="AD68" s="198"/>
    </row>
    <row r="69" spans="1:30">
      <c r="A69" s="264"/>
      <c r="B69" s="264"/>
      <c r="C69" s="382"/>
      <c r="D69" s="331"/>
      <c r="E69" s="331"/>
      <c r="F69" s="331"/>
      <c r="G69" s="331"/>
      <c r="H69" s="405"/>
      <c r="I69" s="331"/>
      <c r="J69" s="331"/>
      <c r="K69" s="331"/>
      <c r="L69" s="331"/>
      <c r="M69" s="331"/>
      <c r="N69" s="160"/>
      <c r="W69" s="198"/>
      <c r="X69" s="198"/>
      <c r="Y69" s="198"/>
      <c r="Z69" s="198"/>
      <c r="AA69" s="198"/>
      <c r="AB69" s="198"/>
      <c r="AC69" s="198"/>
      <c r="AD69" s="198"/>
    </row>
    <row r="70" spans="1:30">
      <c r="A70" s="264"/>
      <c r="B70" s="264"/>
      <c r="C70" s="382"/>
      <c r="D70" s="255"/>
      <c r="E70" s="255"/>
      <c r="F70" s="255"/>
      <c r="G70" s="255"/>
      <c r="H70" s="255"/>
      <c r="I70" s="255"/>
      <c r="J70" s="255"/>
      <c r="K70" s="270"/>
      <c r="L70" s="270"/>
      <c r="M70" s="270"/>
      <c r="N70" s="160"/>
      <c r="W70" s="198"/>
      <c r="X70" s="198"/>
      <c r="Y70" s="198"/>
      <c r="Z70" s="198"/>
      <c r="AA70" s="198"/>
      <c r="AB70" s="198"/>
      <c r="AC70" s="198"/>
      <c r="AD70" s="198"/>
    </row>
    <row r="71" spans="1:30">
      <c r="A71" s="264"/>
      <c r="B71" s="264"/>
      <c r="C71" s="382"/>
      <c r="D71" s="380"/>
      <c r="E71" s="380"/>
      <c r="F71" s="380"/>
      <c r="G71" s="380"/>
      <c r="H71" s="493"/>
      <c r="I71" s="380"/>
      <c r="J71" s="380"/>
      <c r="K71" s="270"/>
      <c r="L71" s="270"/>
      <c r="M71" s="270"/>
      <c r="N71" s="160"/>
      <c r="W71" s="198"/>
      <c r="X71" s="198"/>
      <c r="Y71" s="198"/>
      <c r="Z71" s="198"/>
      <c r="AA71" s="198"/>
      <c r="AB71" s="198"/>
      <c r="AC71" s="198"/>
      <c r="AD71" s="198"/>
    </row>
    <row r="72" spans="1:30">
      <c r="A72" s="264"/>
      <c r="B72" s="264"/>
      <c r="C72" s="383"/>
      <c r="D72" s="381"/>
      <c r="E72" s="381"/>
      <c r="F72" s="381"/>
      <c r="G72" s="381"/>
      <c r="H72" s="493"/>
      <c r="I72" s="381"/>
      <c r="J72" s="381"/>
      <c r="K72" s="270"/>
      <c r="L72" s="270"/>
      <c r="M72" s="270"/>
      <c r="N72" s="160"/>
      <c r="W72" s="198"/>
      <c r="X72" s="198"/>
      <c r="Y72" s="198"/>
      <c r="Z72" s="198"/>
      <c r="AA72" s="198"/>
      <c r="AB72" s="198"/>
      <c r="AC72" s="198"/>
      <c r="AD72" s="198"/>
    </row>
    <row r="73" spans="1:30">
      <c r="A73" s="264"/>
      <c r="B73" s="264"/>
      <c r="C73" s="382"/>
      <c r="D73" s="270"/>
      <c r="E73" s="270"/>
      <c r="F73" s="270"/>
      <c r="G73" s="270"/>
      <c r="H73" s="405"/>
      <c r="I73" s="270"/>
      <c r="J73" s="270"/>
      <c r="K73" s="270"/>
      <c r="L73" s="270"/>
      <c r="M73" s="270"/>
      <c r="N73" s="160"/>
      <c r="V73" s="330"/>
      <c r="W73" s="198"/>
      <c r="X73" s="198"/>
      <c r="Y73" s="198"/>
      <c r="Z73" s="198"/>
      <c r="AA73" s="198"/>
      <c r="AB73" s="198"/>
      <c r="AC73" s="198"/>
      <c r="AD73" s="198"/>
    </row>
    <row r="74" spans="1:30">
      <c r="A74" s="264"/>
      <c r="B74" s="264"/>
      <c r="C74" s="383"/>
      <c r="D74" s="270"/>
      <c r="E74" s="270"/>
      <c r="F74" s="270"/>
      <c r="G74" s="270"/>
      <c r="H74" s="405"/>
      <c r="I74" s="270"/>
      <c r="J74" s="270"/>
      <c r="K74" s="270"/>
      <c r="L74" s="270"/>
      <c r="M74" s="270"/>
      <c r="N74" s="160"/>
      <c r="Q74" s="262"/>
      <c r="W74" s="198"/>
      <c r="X74" s="198"/>
      <c r="Y74" s="198"/>
      <c r="Z74" s="198"/>
      <c r="AA74" s="198"/>
      <c r="AB74" s="198"/>
      <c r="AC74" s="198"/>
      <c r="AD74" s="198"/>
    </row>
    <row r="75" spans="1:30">
      <c r="A75" s="264"/>
      <c r="B75" s="264"/>
      <c r="C75" s="383"/>
      <c r="D75" s="270"/>
      <c r="E75" s="270"/>
      <c r="F75" s="270"/>
      <c r="G75" s="270"/>
      <c r="H75" s="405"/>
      <c r="I75" s="270"/>
      <c r="J75" s="270"/>
      <c r="K75" s="270"/>
      <c r="L75" s="270"/>
      <c r="M75" s="270"/>
      <c r="N75" s="160"/>
      <c r="Q75" s="262"/>
      <c r="W75" s="198"/>
      <c r="X75" s="198"/>
      <c r="Y75" s="198"/>
      <c r="Z75" s="198"/>
      <c r="AA75" s="198"/>
      <c r="AB75" s="198"/>
      <c r="AC75" s="198"/>
      <c r="AD75" s="198"/>
    </row>
    <row r="76" spans="1:30">
      <c r="A76" s="305"/>
      <c r="B76" s="264"/>
      <c r="C76" s="383"/>
      <c r="D76" s="270"/>
      <c r="E76" s="270"/>
      <c r="F76" s="270"/>
      <c r="G76" s="270"/>
      <c r="H76" s="405"/>
      <c r="I76" s="270"/>
      <c r="J76" s="270"/>
      <c r="K76" s="270"/>
      <c r="L76" s="270"/>
      <c r="M76" s="270"/>
      <c r="N76" s="305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</row>
    <row r="77" spans="1:30">
      <c r="A77" s="305"/>
      <c r="B77" s="264"/>
      <c r="C77" s="383"/>
      <c r="D77" s="270"/>
      <c r="E77" s="270"/>
      <c r="F77" s="270"/>
      <c r="G77" s="270"/>
      <c r="H77" s="405"/>
      <c r="I77" s="270"/>
      <c r="J77" s="270"/>
      <c r="K77" s="270"/>
      <c r="L77" s="270"/>
      <c r="M77" s="270"/>
      <c r="N77" s="305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</row>
    <row r="78" spans="1:30">
      <c r="A78" s="305"/>
      <c r="B78" s="264"/>
      <c r="C78" s="383"/>
      <c r="D78" s="270"/>
      <c r="E78" s="270"/>
      <c r="F78" s="270"/>
      <c r="G78" s="270"/>
      <c r="H78" s="405"/>
      <c r="I78" s="270"/>
      <c r="J78" s="270"/>
      <c r="K78" s="270"/>
      <c r="L78" s="270"/>
      <c r="M78" s="270"/>
      <c r="N78" s="305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</row>
    <row r="79" spans="1:30">
      <c r="A79" s="305"/>
      <c r="B79" s="264"/>
      <c r="C79" s="383"/>
      <c r="D79" s="270"/>
      <c r="E79" s="270"/>
      <c r="F79" s="270"/>
      <c r="G79" s="270"/>
      <c r="H79" s="405"/>
      <c r="I79" s="270"/>
      <c r="J79" s="270"/>
      <c r="K79" s="270"/>
      <c r="L79" s="270"/>
      <c r="M79" s="270"/>
      <c r="N79" s="305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</row>
    <row r="80" spans="1:30">
      <c r="A80" s="305"/>
      <c r="B80" s="264"/>
      <c r="C80" s="382"/>
      <c r="D80" s="270"/>
      <c r="E80" s="270"/>
      <c r="F80" s="270"/>
      <c r="G80" s="270"/>
      <c r="H80" s="405"/>
      <c r="I80" s="270"/>
      <c r="J80" s="270"/>
      <c r="K80" s="270"/>
      <c r="L80" s="270"/>
      <c r="M80" s="270"/>
      <c r="N80" s="305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</row>
    <row r="81" spans="1:30">
      <c r="A81" s="305"/>
      <c r="B81" s="264"/>
      <c r="C81" s="382"/>
      <c r="D81" s="270"/>
      <c r="E81" s="270"/>
      <c r="F81" s="270"/>
      <c r="G81" s="270"/>
      <c r="H81" s="405"/>
      <c r="I81" s="270"/>
      <c r="J81" s="270"/>
      <c r="K81" s="270"/>
      <c r="L81" s="270"/>
      <c r="M81" s="270"/>
      <c r="N81" s="305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</row>
    <row r="82" spans="1:30">
      <c r="A82" s="305"/>
      <c r="B82" s="264"/>
      <c r="C82" s="382"/>
      <c r="D82" s="270"/>
      <c r="E82" s="270"/>
      <c r="F82" s="270"/>
      <c r="G82" s="270"/>
      <c r="H82" s="405"/>
      <c r="I82" s="270"/>
      <c r="J82" s="270"/>
      <c r="K82" s="270"/>
      <c r="L82" s="270"/>
      <c r="M82" s="270"/>
      <c r="N82" s="305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</row>
    <row r="83" spans="1:30">
      <c r="A83" s="305"/>
      <c r="B83" s="264"/>
      <c r="C83" s="382"/>
      <c r="D83" s="270"/>
      <c r="E83" s="270"/>
      <c r="F83" s="270"/>
      <c r="G83" s="270"/>
      <c r="H83" s="405"/>
      <c r="I83" s="270"/>
      <c r="J83" s="270"/>
      <c r="K83" s="270"/>
      <c r="L83" s="270"/>
      <c r="M83" s="270"/>
      <c r="N83" s="305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</row>
    <row r="84" spans="1:30">
      <c r="A84" s="305"/>
      <c r="B84" s="264"/>
      <c r="C84" s="382"/>
      <c r="D84" s="270"/>
      <c r="E84" s="270"/>
      <c r="F84" s="270"/>
      <c r="G84" s="270"/>
      <c r="H84" s="405"/>
      <c r="I84" s="270"/>
      <c r="J84" s="270"/>
      <c r="K84" s="270"/>
      <c r="L84" s="270"/>
      <c r="M84" s="270"/>
      <c r="N84" s="305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</row>
    <row r="85" spans="1:30">
      <c r="A85" s="305"/>
      <c r="B85" s="264"/>
      <c r="C85" s="382"/>
      <c r="D85" s="270"/>
      <c r="E85" s="270"/>
      <c r="F85" s="270"/>
      <c r="G85" s="270"/>
      <c r="H85" s="405"/>
      <c r="I85" s="270"/>
      <c r="J85" s="270"/>
      <c r="K85" s="270"/>
      <c r="L85" s="270"/>
      <c r="M85" s="270"/>
      <c r="N85" s="305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</row>
    <row r="86" spans="1:30">
      <c r="A86" s="305"/>
      <c r="B86" s="264"/>
      <c r="C86" s="382"/>
      <c r="D86" s="270"/>
      <c r="E86" s="270"/>
      <c r="F86" s="270"/>
      <c r="G86" s="270"/>
      <c r="H86" s="405"/>
      <c r="I86" s="270"/>
      <c r="J86" s="270"/>
      <c r="K86" s="270"/>
      <c r="L86" s="270"/>
      <c r="M86" s="270"/>
      <c r="N86" s="305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</row>
    <row r="87" spans="1:30">
      <c r="A87" s="305"/>
      <c r="B87" s="264"/>
      <c r="C87" s="382"/>
      <c r="D87" s="270"/>
      <c r="E87" s="270"/>
      <c r="F87" s="270"/>
      <c r="G87" s="270"/>
      <c r="H87" s="405"/>
      <c r="I87" s="270"/>
      <c r="J87" s="270"/>
      <c r="K87" s="270"/>
      <c r="L87" s="270"/>
      <c r="M87" s="270"/>
      <c r="N87" s="305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</row>
    <row r="88" spans="1:30">
      <c r="A88" s="305"/>
      <c r="B88" s="264"/>
      <c r="C88" s="384"/>
      <c r="D88" s="270"/>
      <c r="E88" s="270"/>
      <c r="F88" s="270"/>
      <c r="G88" s="270"/>
      <c r="H88" s="405"/>
      <c r="I88" s="270"/>
      <c r="J88" s="270"/>
      <c r="K88" s="270"/>
      <c r="L88" s="270"/>
      <c r="M88" s="270"/>
      <c r="N88" s="305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</row>
    <row r="89" spans="1:30">
      <c r="A89" s="305"/>
      <c r="B89" s="385"/>
      <c r="C89" s="382"/>
      <c r="D89" s="270"/>
      <c r="E89" s="270"/>
      <c r="F89" s="270"/>
      <c r="G89" s="270"/>
      <c r="H89" s="405"/>
      <c r="I89" s="270"/>
      <c r="J89" s="270"/>
      <c r="K89" s="270"/>
      <c r="L89" s="270"/>
      <c r="M89" s="270"/>
      <c r="N89" s="305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</row>
    <row r="90" spans="1:30">
      <c r="A90" s="305"/>
      <c r="B90" s="385"/>
      <c r="C90" s="382"/>
      <c r="D90" s="270"/>
      <c r="E90" s="270"/>
      <c r="F90" s="270"/>
      <c r="G90" s="270"/>
      <c r="H90" s="405"/>
      <c r="I90" s="270"/>
      <c r="J90" s="270"/>
      <c r="K90" s="270"/>
      <c r="L90" s="270"/>
      <c r="M90" s="270"/>
      <c r="N90" s="305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</row>
    <row r="91" spans="1:30">
      <c r="A91" s="305"/>
      <c r="B91" s="385"/>
      <c r="C91" s="382"/>
      <c r="D91" s="270"/>
      <c r="E91" s="270"/>
      <c r="F91" s="270"/>
      <c r="G91" s="270"/>
      <c r="H91" s="405"/>
      <c r="I91" s="270"/>
      <c r="J91" s="270"/>
      <c r="K91" s="270"/>
      <c r="L91" s="270"/>
      <c r="M91" s="270"/>
      <c r="N91" s="305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</row>
    <row r="92" spans="1:30">
      <c r="A92" s="305"/>
      <c r="B92" s="385"/>
      <c r="C92" s="264"/>
      <c r="D92" s="270"/>
      <c r="E92" s="270"/>
      <c r="F92" s="270"/>
      <c r="G92" s="270"/>
      <c r="H92" s="405"/>
      <c r="I92" s="270"/>
      <c r="J92" s="270"/>
      <c r="K92" s="270"/>
      <c r="L92" s="270"/>
      <c r="M92" s="270"/>
      <c r="N92" s="305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</row>
    <row r="93" spans="1:30">
      <c r="A93" s="305"/>
      <c r="B93" s="385"/>
      <c r="C93" s="382"/>
      <c r="D93" s="270"/>
      <c r="E93" s="270"/>
      <c r="F93" s="270"/>
      <c r="G93" s="270"/>
      <c r="H93" s="405"/>
      <c r="I93" s="270"/>
      <c r="J93" s="270"/>
      <c r="K93" s="270"/>
      <c r="L93" s="270"/>
      <c r="M93" s="270"/>
      <c r="N93" s="305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</row>
    <row r="94" spans="1:30">
      <c r="A94" s="305"/>
      <c r="B94" s="385"/>
      <c r="C94" s="382"/>
      <c r="D94" s="270"/>
      <c r="E94" s="270"/>
      <c r="F94" s="270"/>
      <c r="G94" s="270"/>
      <c r="H94" s="405"/>
      <c r="I94" s="270"/>
      <c r="J94" s="270"/>
      <c r="K94" s="270"/>
      <c r="L94" s="270"/>
      <c r="M94" s="270"/>
      <c r="N94" s="305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</row>
    <row r="95" spans="1:30">
      <c r="A95" s="305"/>
      <c r="B95" s="385"/>
      <c r="C95" s="382"/>
      <c r="D95" s="270"/>
      <c r="E95" s="270"/>
      <c r="F95" s="270"/>
      <c r="G95" s="270"/>
      <c r="H95" s="405"/>
      <c r="I95" s="270"/>
      <c r="J95" s="270"/>
      <c r="K95" s="270"/>
      <c r="L95" s="270"/>
      <c r="M95" s="270"/>
      <c r="N95" s="305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</row>
    <row r="96" spans="1:30">
      <c r="A96" s="305"/>
      <c r="B96" s="264"/>
      <c r="C96" s="382"/>
      <c r="D96" s="270"/>
      <c r="E96" s="270"/>
      <c r="F96" s="270"/>
      <c r="G96" s="270"/>
      <c r="H96" s="405"/>
      <c r="I96" s="270"/>
      <c r="J96" s="270"/>
      <c r="K96" s="270"/>
      <c r="L96" s="270"/>
      <c r="M96" s="270"/>
      <c r="N96" s="305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</row>
    <row r="97" spans="1:30">
      <c r="A97" s="305"/>
      <c r="B97" s="264"/>
      <c r="C97" s="382"/>
      <c r="D97" s="270"/>
      <c r="E97" s="270"/>
      <c r="F97" s="270"/>
      <c r="G97" s="270"/>
      <c r="H97" s="405"/>
      <c r="I97" s="270"/>
      <c r="J97" s="270"/>
      <c r="K97" s="270"/>
      <c r="L97" s="270"/>
      <c r="M97" s="270"/>
      <c r="N97" s="305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</row>
    <row r="98" spans="1:30">
      <c r="A98" s="305"/>
      <c r="B98" s="264"/>
      <c r="C98" s="382"/>
      <c r="D98" s="270"/>
      <c r="E98" s="270"/>
      <c r="F98" s="270"/>
      <c r="G98" s="270"/>
      <c r="H98" s="405"/>
      <c r="I98" s="270"/>
      <c r="J98" s="270"/>
      <c r="K98" s="270"/>
      <c r="L98" s="270"/>
      <c r="M98" s="270"/>
      <c r="N98" s="305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</row>
    <row r="99" spans="1:30">
      <c r="A99" s="305"/>
      <c r="B99" s="264"/>
      <c r="C99" s="382"/>
      <c r="D99" s="270"/>
      <c r="E99" s="270"/>
      <c r="F99" s="270"/>
      <c r="G99" s="270"/>
      <c r="H99" s="405"/>
      <c r="I99" s="270"/>
      <c r="J99" s="270"/>
      <c r="K99" s="270"/>
      <c r="L99" s="270"/>
      <c r="M99" s="270"/>
      <c r="N99" s="305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</row>
    <row r="100" spans="1:30">
      <c r="A100" s="198"/>
      <c r="F100" s="261"/>
      <c r="G100" s="261"/>
      <c r="H100" s="297"/>
      <c r="L100" s="261"/>
      <c r="M100" s="261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</row>
    <row r="101" spans="1:30">
      <c r="A101" s="198"/>
      <c r="C101" s="329"/>
      <c r="F101" s="261"/>
      <c r="G101" s="261"/>
      <c r="H101" s="297"/>
      <c r="L101" s="261"/>
      <c r="M101" s="261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</row>
  </sheetData>
  <autoFilter ref="A14:AD14"/>
  <customSheetViews>
    <customSheetView guid="{A48B2B02-857B-4E03-8EC3-B83BCD408191}" showPageBreaks="1" printArea="1" showAutoFilter="1" state="hidden" view="pageBreakPreview" topLeftCell="A28">
      <selection activeCell="M48" sqref="M48:M49"/>
      <rowBreaks count="1" manualBreakCount="1">
        <brk id="33" max="7" man="1"/>
      </rowBreaks>
      <pageMargins left="0.74803149606299213" right="0.39370078740157483" top="0.74803149606299213" bottom="4.1338582677165361" header="0.51181102362204722" footer="3.5433070866141736"/>
      <printOptions horizontalCentered="1"/>
      <pageSetup paperSize="9" scale="99" firstPageNumber="53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4:AD14"/>
    </customSheetView>
    <customSheetView guid="{C5F44875-2256-4473-BD8B-FE5F322CC657}" showPageBreaks="1" printArea="1" showAutoFilter="1" state="hidden" view="pageBreakPreview" topLeftCell="A28">
      <selection activeCell="M48" sqref="M48:M49"/>
      <rowBreaks count="1" manualBreakCount="1">
        <brk id="33" max="7" man="1"/>
      </rowBreaks>
      <pageMargins left="0.74803149606299213" right="0.39370078740157483" top="0.74803149606299213" bottom="4.1338582677165361" header="0.51181102362204722" footer="3.5433070866141736"/>
      <printOptions horizontalCentered="1"/>
      <pageSetup paperSize="9" scale="99" firstPageNumber="53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4:AD14"/>
    </customSheetView>
  </customSheetViews>
  <mergeCells count="14">
    <mergeCell ref="I12:R12"/>
    <mergeCell ref="S12:AB12"/>
    <mergeCell ref="I13:M13"/>
    <mergeCell ref="N13:R13"/>
    <mergeCell ref="S13:W13"/>
    <mergeCell ref="X13:AB13"/>
    <mergeCell ref="A55:C55"/>
    <mergeCell ref="B57:G57"/>
    <mergeCell ref="B58:H58"/>
    <mergeCell ref="A1:G1"/>
    <mergeCell ref="A2:G2"/>
    <mergeCell ref="A3:G3"/>
    <mergeCell ref="B4:G4"/>
    <mergeCell ref="B13:G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53" orientation="portrait" blackAndWhite="1" useFirstPageNumber="1" r:id="rId3"/>
  <headerFooter alignWithMargins="0">
    <oddHeader xml:space="preserve">&amp;C   </oddHeader>
    <oddFooter>&amp;C&amp;"Times New Roman,Bold" &amp;P</oddFooter>
  </headerFooter>
  <rowBreaks count="1" manualBreakCount="1">
    <brk id="33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syncVertical="1" syncRef="A37" transitionEvaluation="1" transitionEntry="1" codeName="Sheet33"/>
  <dimension ref="A1:H61"/>
  <sheetViews>
    <sheetView view="pageBreakPreview" topLeftCell="A37" zoomScaleSheetLayoutView="100" workbookViewId="0">
      <selection activeCell="C33" sqref="C33:I41"/>
    </sheetView>
  </sheetViews>
  <sheetFormatPr defaultColWidth="11" defaultRowHeight="13.2"/>
  <cols>
    <col min="1" max="1" width="5.88671875" style="260" customWidth="1"/>
    <col min="2" max="2" width="8.109375" style="260" customWidth="1"/>
    <col min="3" max="3" width="36" style="300" customWidth="1"/>
    <col min="4" max="4" width="10.44140625" style="261" customWidth="1"/>
    <col min="5" max="5" width="9.44140625" style="261" customWidth="1"/>
    <col min="6" max="6" width="11.109375" style="198" customWidth="1"/>
    <col min="7" max="7" width="9.33203125" style="198" customWidth="1"/>
    <col min="8" max="8" width="3.109375" style="730" customWidth="1"/>
    <col min="9" max="16384" width="11" style="198"/>
  </cols>
  <sheetData>
    <row r="1" spans="1:8">
      <c r="A1" s="1250" t="s">
        <v>125</v>
      </c>
      <c r="B1" s="1250"/>
      <c r="C1" s="1250"/>
      <c r="D1" s="1250"/>
      <c r="E1" s="1250"/>
      <c r="F1" s="1250"/>
      <c r="G1" s="1250"/>
      <c r="H1" s="696"/>
    </row>
    <row r="2" spans="1:8">
      <c r="A2" s="1250" t="s">
        <v>126</v>
      </c>
      <c r="B2" s="1250"/>
      <c r="C2" s="1250"/>
      <c r="D2" s="1250"/>
      <c r="E2" s="1250"/>
      <c r="F2" s="1250"/>
      <c r="G2" s="1250"/>
      <c r="H2" s="696"/>
    </row>
    <row r="3" spans="1:8" ht="28.2" customHeight="1">
      <c r="A3" s="1221" t="s">
        <v>528</v>
      </c>
      <c r="B3" s="1221"/>
      <c r="C3" s="1221"/>
      <c r="D3" s="1221"/>
      <c r="E3" s="1221"/>
      <c r="F3" s="1221"/>
      <c r="G3" s="1221"/>
      <c r="H3" s="1048"/>
    </row>
    <row r="4" spans="1:8" ht="13.8">
      <c r="A4" s="34"/>
      <c r="B4" s="1217"/>
      <c r="C4" s="1217"/>
      <c r="D4" s="1217"/>
      <c r="E4" s="1217"/>
      <c r="F4" s="1217"/>
      <c r="G4" s="1217"/>
      <c r="H4" s="723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724"/>
    </row>
    <row r="6" spans="1:8" s="300" customFormat="1" ht="15.6" customHeight="1">
      <c r="A6" s="1067"/>
      <c r="B6" s="1068" t="s">
        <v>543</v>
      </c>
      <c r="C6" s="796" t="s">
        <v>28</v>
      </c>
      <c r="D6" s="1075" t="s">
        <v>73</v>
      </c>
      <c r="E6" s="806">
        <v>283082</v>
      </c>
      <c r="F6" s="806">
        <v>686791</v>
      </c>
      <c r="G6" s="806">
        <f>SUM(E6:F6)</f>
        <v>969873</v>
      </c>
      <c r="H6" s="1077"/>
    </row>
    <row r="7" spans="1:8" s="300" customFormat="1" ht="15.6" customHeight="1">
      <c r="A7" s="1067"/>
      <c r="B7" s="1068" t="s">
        <v>380</v>
      </c>
      <c r="C7" s="796" t="s">
        <v>385</v>
      </c>
      <c r="D7" s="1075" t="s">
        <v>73</v>
      </c>
      <c r="E7" s="806">
        <v>10500</v>
      </c>
      <c r="F7" s="806">
        <v>104228</v>
      </c>
      <c r="G7" s="806">
        <f>SUM(E7:F7)</f>
        <v>114728</v>
      </c>
      <c r="H7" s="1077"/>
    </row>
    <row r="8" spans="1:8" ht="9.6" customHeight="1">
      <c r="A8" s="34"/>
      <c r="B8" s="41"/>
      <c r="C8" s="30"/>
      <c r="D8" s="38"/>
      <c r="E8" s="32"/>
      <c r="F8" s="32"/>
      <c r="G8" s="32"/>
      <c r="H8" s="725"/>
    </row>
    <row r="9" spans="1:8" s="716" customFormat="1" ht="14.4" customHeight="1">
      <c r="A9" s="499"/>
      <c r="B9" s="1081" t="s">
        <v>381</v>
      </c>
      <c r="C9" s="759" t="s">
        <v>30</v>
      </c>
      <c r="D9" s="760"/>
      <c r="E9" s="756"/>
      <c r="F9" s="756"/>
      <c r="G9" s="612"/>
      <c r="H9" s="1078"/>
    </row>
    <row r="10" spans="1:8" s="716" customFormat="1" ht="14.4" customHeight="1">
      <c r="A10" s="499"/>
      <c r="B10" s="758"/>
      <c r="C10" s="759" t="s">
        <v>141</v>
      </c>
      <c r="D10" s="760" t="s">
        <v>73</v>
      </c>
      <c r="E10" s="756">
        <f>G27</f>
        <v>2500</v>
      </c>
      <c r="F10" s="1060">
        <f>G45</f>
        <v>1789</v>
      </c>
      <c r="G10" s="756">
        <f t="shared" ref="G10" si="0">SUM(E10:F10)</f>
        <v>4289</v>
      </c>
      <c r="H10" s="1078"/>
    </row>
    <row r="11" spans="1:8" s="716" customFormat="1" ht="15.6" customHeight="1">
      <c r="A11" s="499"/>
      <c r="B11" s="1058" t="s">
        <v>72</v>
      </c>
      <c r="C11" s="761" t="s">
        <v>384</v>
      </c>
      <c r="D11" s="500" t="s">
        <v>73</v>
      </c>
      <c r="E11" s="501">
        <f t="shared" ref="E11:F11" si="1">SUM(E6:E10)</f>
        <v>296082</v>
      </c>
      <c r="F11" s="501">
        <f t="shared" si="1"/>
        <v>792808</v>
      </c>
      <c r="G11" s="501">
        <f>SUM(E11:F11)</f>
        <v>1088890</v>
      </c>
      <c r="H11" s="1079"/>
    </row>
    <row r="12" spans="1:8">
      <c r="A12" s="34"/>
      <c r="B12" s="37"/>
      <c r="C12" s="30"/>
      <c r="D12" s="31"/>
      <c r="E12" s="31"/>
      <c r="F12" s="38"/>
      <c r="G12" s="31"/>
      <c r="H12" s="725"/>
    </row>
    <row r="13" spans="1:8">
      <c r="A13" s="34"/>
      <c r="B13" s="41" t="s">
        <v>509</v>
      </c>
      <c r="C13" s="30" t="s">
        <v>45</v>
      </c>
      <c r="D13" s="30"/>
      <c r="E13" s="30"/>
      <c r="F13" s="44"/>
      <c r="G13" s="30"/>
      <c r="H13" s="726"/>
    </row>
    <row r="14" spans="1:8" s="236" customFormat="1">
      <c r="A14" s="32"/>
      <c r="B14" s="394"/>
      <c r="C14" s="394"/>
      <c r="D14" s="394"/>
      <c r="E14" s="394"/>
      <c r="F14" s="394"/>
      <c r="G14" s="394"/>
      <c r="H14" s="727"/>
    </row>
    <row r="15" spans="1:8" s="236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727"/>
    </row>
    <row r="16" spans="1:8" s="236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724"/>
    </row>
    <row r="17" spans="1:8" s="13" customFormat="1" ht="15.6" customHeight="1" thickTop="1">
      <c r="A17" s="543"/>
      <c r="B17" s="543"/>
      <c r="C17" s="58" t="s">
        <v>76</v>
      </c>
      <c r="D17" s="49"/>
      <c r="E17" s="506"/>
      <c r="F17" s="506"/>
      <c r="G17" s="49"/>
      <c r="H17" s="728"/>
    </row>
    <row r="18" spans="1:8" s="13" customFormat="1" ht="15" customHeight="1">
      <c r="A18" s="543" t="s">
        <v>77</v>
      </c>
      <c r="B18" s="546">
        <v>3452</v>
      </c>
      <c r="C18" s="58" t="s">
        <v>70</v>
      </c>
      <c r="D18" s="14"/>
      <c r="E18" s="514"/>
      <c r="F18" s="514"/>
      <c r="G18" s="14"/>
      <c r="H18" s="544"/>
    </row>
    <row r="19" spans="1:8" ht="15" customHeight="1">
      <c r="A19" s="545"/>
      <c r="B19" s="545">
        <v>80</v>
      </c>
      <c r="C19" s="845" t="s">
        <v>65</v>
      </c>
      <c r="D19" s="270"/>
      <c r="E19" s="331"/>
      <c r="F19" s="331"/>
      <c r="G19" s="331"/>
      <c r="H19" s="729"/>
    </row>
    <row r="20" spans="1:8" ht="15" customHeight="1">
      <c r="A20" s="545"/>
      <c r="B20" s="583">
        <v>80.103999999999999</v>
      </c>
      <c r="C20" s="56" t="s">
        <v>225</v>
      </c>
      <c r="D20" s="270"/>
      <c r="E20" s="331"/>
      <c r="F20" s="331"/>
      <c r="G20" s="331"/>
      <c r="H20" s="729"/>
    </row>
    <row r="21" spans="1:8" ht="15" customHeight="1">
      <c r="A21" s="545"/>
      <c r="B21" s="190">
        <v>63</v>
      </c>
      <c r="C21" s="845" t="s">
        <v>226</v>
      </c>
      <c r="D21" s="270"/>
      <c r="E21" s="331"/>
      <c r="F21" s="331"/>
      <c r="G21" s="331"/>
      <c r="H21" s="729"/>
    </row>
    <row r="22" spans="1:8" ht="15" customHeight="1">
      <c r="A22" s="974" t="s">
        <v>243</v>
      </c>
      <c r="B22" s="190" t="s">
        <v>463</v>
      </c>
      <c r="C22" s="915" t="s">
        <v>464</v>
      </c>
      <c r="D22" s="896"/>
      <c r="E22" s="715">
        <v>2500</v>
      </c>
      <c r="F22" s="924"/>
      <c r="G22" s="924">
        <f t="shared" ref="G22" si="2">SUM(E22:F22)</f>
        <v>2500</v>
      </c>
      <c r="H22" s="730" t="s">
        <v>240</v>
      </c>
    </row>
    <row r="23" spans="1:8" ht="15" customHeight="1">
      <c r="A23" s="545" t="s">
        <v>72</v>
      </c>
      <c r="B23" s="190">
        <v>63</v>
      </c>
      <c r="C23" s="845" t="s">
        <v>226</v>
      </c>
      <c r="D23" s="896"/>
      <c r="E23" s="715">
        <f>SUM(E22:E22)</f>
        <v>2500</v>
      </c>
      <c r="F23" s="715">
        <f t="shared" ref="F23:G23" si="3">SUM(F22:F22)</f>
        <v>0</v>
      </c>
      <c r="G23" s="715">
        <f t="shared" si="3"/>
        <v>2500</v>
      </c>
    </row>
    <row r="24" spans="1:8" ht="15" customHeight="1">
      <c r="A24" s="545" t="s">
        <v>72</v>
      </c>
      <c r="B24" s="583">
        <v>80.103999999999999</v>
      </c>
      <c r="C24" s="56" t="s">
        <v>225</v>
      </c>
      <c r="D24" s="896"/>
      <c r="E24" s="715">
        <f>E23</f>
        <v>2500</v>
      </c>
      <c r="F24" s="715">
        <f t="shared" ref="F24:G27" si="4">F23</f>
        <v>0</v>
      </c>
      <c r="G24" s="715">
        <f t="shared" si="4"/>
        <v>2500</v>
      </c>
    </row>
    <row r="25" spans="1:8" ht="15" customHeight="1">
      <c r="A25" s="545" t="s">
        <v>72</v>
      </c>
      <c r="B25" s="545">
        <v>80</v>
      </c>
      <c r="C25" s="845" t="s">
        <v>65</v>
      </c>
      <c r="D25" s="896"/>
      <c r="E25" s="715">
        <f>E24</f>
        <v>2500</v>
      </c>
      <c r="F25" s="715">
        <f t="shared" si="4"/>
        <v>0</v>
      </c>
      <c r="G25" s="715">
        <f t="shared" si="4"/>
        <v>2500</v>
      </c>
    </row>
    <row r="26" spans="1:8" ht="15" customHeight="1">
      <c r="A26" s="545" t="s">
        <v>72</v>
      </c>
      <c r="B26" s="64">
        <v>3452</v>
      </c>
      <c r="C26" s="56" t="s">
        <v>70</v>
      </c>
      <c r="E26" s="266">
        <f>E25</f>
        <v>2500</v>
      </c>
      <c r="F26" s="266">
        <f t="shared" si="4"/>
        <v>0</v>
      </c>
      <c r="G26" s="266">
        <f t="shared" si="4"/>
        <v>2500</v>
      </c>
    </row>
    <row r="27" spans="1:8" ht="15" customHeight="1">
      <c r="A27" s="548" t="s">
        <v>72</v>
      </c>
      <c r="B27" s="548"/>
      <c r="C27" s="63" t="s">
        <v>76</v>
      </c>
      <c r="D27" s="839"/>
      <c r="E27" s="851">
        <f>E26</f>
        <v>2500</v>
      </c>
      <c r="F27" s="851">
        <f t="shared" si="4"/>
        <v>0</v>
      </c>
      <c r="G27" s="851">
        <f t="shared" si="4"/>
        <v>2500</v>
      </c>
    </row>
    <row r="28" spans="1:8">
      <c r="A28" s="545"/>
      <c r="B28" s="545"/>
      <c r="C28" s="56"/>
      <c r="E28" s="266"/>
      <c r="F28" s="257"/>
      <c r="G28" s="257"/>
    </row>
    <row r="29" spans="1:8" ht="15" customHeight="1">
      <c r="A29" s="545"/>
      <c r="B29" s="545"/>
      <c r="C29" s="56" t="s">
        <v>32</v>
      </c>
      <c r="E29" s="266"/>
      <c r="F29" s="257"/>
      <c r="G29" s="257"/>
    </row>
    <row r="30" spans="1:8" ht="15" customHeight="1">
      <c r="A30" s="545" t="s">
        <v>77</v>
      </c>
      <c r="B30" s="64">
        <v>5452</v>
      </c>
      <c r="C30" s="56" t="s">
        <v>47</v>
      </c>
      <c r="E30" s="266"/>
      <c r="F30" s="257"/>
      <c r="G30" s="257"/>
    </row>
    <row r="31" spans="1:8" ht="15" customHeight="1">
      <c r="A31" s="545"/>
      <c r="B31" s="582">
        <v>1</v>
      </c>
      <c r="C31" s="845" t="s">
        <v>124</v>
      </c>
      <c r="E31" s="266"/>
      <c r="F31" s="257"/>
      <c r="G31" s="257"/>
    </row>
    <row r="32" spans="1:8" ht="15" customHeight="1">
      <c r="A32" s="139"/>
      <c r="B32" s="583">
        <v>1.101</v>
      </c>
      <c r="C32" s="56" t="s">
        <v>127</v>
      </c>
      <c r="E32" s="266"/>
      <c r="F32" s="257"/>
      <c r="G32" s="257"/>
    </row>
    <row r="33" spans="1:8" ht="26.4">
      <c r="A33" s="139"/>
      <c r="B33" s="582">
        <v>50</v>
      </c>
      <c r="C33" s="968" t="s">
        <v>177</v>
      </c>
      <c r="E33" s="266"/>
      <c r="F33" s="257"/>
      <c r="G33" s="257"/>
    </row>
    <row r="34" spans="1:8" ht="15" customHeight="1">
      <c r="A34" s="139"/>
      <c r="B34" s="582">
        <v>81</v>
      </c>
      <c r="C34" s="968" t="s">
        <v>128</v>
      </c>
      <c r="E34" s="266"/>
      <c r="F34" s="257"/>
      <c r="G34" s="257"/>
    </row>
    <row r="35" spans="1:8" ht="42" customHeight="1">
      <c r="A35" s="1145" t="s">
        <v>243</v>
      </c>
      <c r="B35" s="1126" t="s">
        <v>501</v>
      </c>
      <c r="C35" s="1065" t="s">
        <v>502</v>
      </c>
      <c r="D35" s="896"/>
      <c r="E35" s="715">
        <v>1</v>
      </c>
      <c r="F35" s="715">
        <v>0</v>
      </c>
      <c r="G35" s="715">
        <v>1</v>
      </c>
      <c r="H35" s="730" t="s">
        <v>241</v>
      </c>
    </row>
    <row r="36" spans="1:8" ht="15" customHeight="1">
      <c r="A36" s="139" t="s">
        <v>72</v>
      </c>
      <c r="B36" s="582">
        <v>81</v>
      </c>
      <c r="C36" s="1082" t="s">
        <v>128</v>
      </c>
      <c r="D36" s="896"/>
      <c r="E36" s="715">
        <f>E35</f>
        <v>1</v>
      </c>
      <c r="F36" s="715">
        <f t="shared" ref="F36:G37" si="5">F35</f>
        <v>0</v>
      </c>
      <c r="G36" s="715">
        <f t="shared" si="5"/>
        <v>1</v>
      </c>
      <c r="H36" s="729"/>
    </row>
    <row r="37" spans="1:8" ht="26.4">
      <c r="A37" s="139" t="s">
        <v>72</v>
      </c>
      <c r="B37" s="582">
        <v>50</v>
      </c>
      <c r="C37" s="1082" t="s">
        <v>177</v>
      </c>
      <c r="D37" s="839"/>
      <c r="E37" s="851">
        <f>E36</f>
        <v>1</v>
      </c>
      <c r="F37" s="851">
        <f t="shared" si="5"/>
        <v>0</v>
      </c>
      <c r="G37" s="851">
        <f t="shared" si="5"/>
        <v>1</v>
      </c>
      <c r="H37" s="729"/>
    </row>
    <row r="38" spans="1:8" ht="15" customHeight="1">
      <c r="A38" s="139"/>
      <c r="B38" s="583"/>
      <c r="C38" s="56"/>
      <c r="E38" s="266"/>
      <c r="F38" s="257"/>
      <c r="G38" s="257"/>
    </row>
    <row r="39" spans="1:8" ht="15" customHeight="1">
      <c r="A39" s="139"/>
      <c r="B39" s="582">
        <v>60</v>
      </c>
      <c r="C39" s="845" t="s">
        <v>128</v>
      </c>
      <c r="E39" s="266"/>
      <c r="F39" s="257"/>
      <c r="G39" s="257"/>
    </row>
    <row r="40" spans="1:8" ht="15" customHeight="1">
      <c r="A40" s="139"/>
      <c r="B40" s="108" t="s">
        <v>362</v>
      </c>
      <c r="C40" s="845" t="s">
        <v>304</v>
      </c>
      <c r="D40" s="896"/>
      <c r="E40" s="715">
        <v>1788</v>
      </c>
      <c r="F40" s="924"/>
      <c r="G40" s="924">
        <f t="shared" ref="G40" si="6">SUM(E40:F40)</f>
        <v>1788</v>
      </c>
      <c r="H40" s="730" t="s">
        <v>247</v>
      </c>
    </row>
    <row r="41" spans="1:8" ht="15" customHeight="1">
      <c r="A41" s="545" t="s">
        <v>72</v>
      </c>
      <c r="B41" s="582">
        <v>60</v>
      </c>
      <c r="C41" s="845" t="s">
        <v>128</v>
      </c>
      <c r="D41" s="839"/>
      <c r="E41" s="851">
        <f>SUM(E40:E40)</f>
        <v>1788</v>
      </c>
      <c r="F41" s="851">
        <f t="shared" ref="F41:G41" si="7">SUM(F40:F40)</f>
        <v>0</v>
      </c>
      <c r="G41" s="851">
        <f t="shared" si="7"/>
        <v>1788</v>
      </c>
    </row>
    <row r="42" spans="1:8" ht="15" customHeight="1">
      <c r="A42" s="139" t="s">
        <v>72</v>
      </c>
      <c r="B42" s="583">
        <v>1.101</v>
      </c>
      <c r="C42" s="56" t="s">
        <v>127</v>
      </c>
      <c r="D42" s="896"/>
      <c r="E42" s="715">
        <f>E41</f>
        <v>1788</v>
      </c>
      <c r="F42" s="715">
        <f t="shared" ref="F42:G42" si="8">F41</f>
        <v>0</v>
      </c>
      <c r="G42" s="715">
        <f t="shared" si="8"/>
        <v>1788</v>
      </c>
    </row>
    <row r="43" spans="1:8" ht="15" customHeight="1">
      <c r="A43" s="682" t="s">
        <v>72</v>
      </c>
      <c r="B43" s="683">
        <v>1</v>
      </c>
      <c r="C43" s="128" t="s">
        <v>124</v>
      </c>
      <c r="D43" s="839"/>
      <c r="E43" s="851">
        <f>E42+E37</f>
        <v>1789</v>
      </c>
      <c r="F43" s="851">
        <f t="shared" ref="F43:G43" si="9">F42+F37</f>
        <v>0</v>
      </c>
      <c r="G43" s="851">
        <f t="shared" si="9"/>
        <v>1789</v>
      </c>
    </row>
    <row r="44" spans="1:8" ht="15" customHeight="1">
      <c r="A44" s="684" t="s">
        <v>72</v>
      </c>
      <c r="B44" s="685">
        <v>5452</v>
      </c>
      <c r="C44" s="58" t="s">
        <v>47</v>
      </c>
      <c r="E44" s="266">
        <f>E43</f>
        <v>1789</v>
      </c>
      <c r="F44" s="266">
        <f t="shared" ref="F44:G44" si="10">F43</f>
        <v>0</v>
      </c>
      <c r="G44" s="266">
        <f t="shared" si="10"/>
        <v>1789</v>
      </c>
    </row>
    <row r="45" spans="1:8" ht="15" customHeight="1">
      <c r="A45" s="548" t="s">
        <v>72</v>
      </c>
      <c r="B45" s="548"/>
      <c r="C45" s="63" t="s">
        <v>32</v>
      </c>
      <c r="D45" s="839"/>
      <c r="E45" s="851">
        <f t="shared" ref="E45:G45" si="11">E44</f>
        <v>1789</v>
      </c>
      <c r="F45" s="851">
        <f t="shared" si="11"/>
        <v>0</v>
      </c>
      <c r="G45" s="851">
        <f t="shared" si="11"/>
        <v>1789</v>
      </c>
    </row>
    <row r="46" spans="1:8" ht="15" customHeight="1">
      <c r="A46" s="547" t="s">
        <v>72</v>
      </c>
      <c r="B46" s="547"/>
      <c r="C46" s="59" t="s">
        <v>73</v>
      </c>
      <c r="D46" s="839"/>
      <c r="E46" s="851">
        <f>E45+E27</f>
        <v>4289</v>
      </c>
      <c r="F46" s="851">
        <f t="shared" ref="F46:G46" si="12">F45+F27</f>
        <v>0</v>
      </c>
      <c r="G46" s="851">
        <f t="shared" si="12"/>
        <v>4289</v>
      </c>
    </row>
    <row r="47" spans="1:8">
      <c r="A47" s="974" t="s">
        <v>243</v>
      </c>
      <c r="B47" s="496" t="s">
        <v>500</v>
      </c>
      <c r="C47" s="817"/>
      <c r="E47" s="266"/>
      <c r="F47" s="257"/>
      <c r="G47" s="257"/>
    </row>
    <row r="48" spans="1:8" ht="9" customHeight="1">
      <c r="A48" s="545"/>
      <c r="B48" s="545"/>
      <c r="C48" s="56"/>
      <c r="E48" s="266"/>
      <c r="F48" s="257"/>
      <c r="G48" s="257"/>
    </row>
    <row r="49" spans="1:7">
      <c r="A49" s="1225" t="s">
        <v>465</v>
      </c>
      <c r="B49" s="1225"/>
      <c r="C49" s="1225"/>
      <c r="D49" s="1225"/>
      <c r="E49" s="1225"/>
      <c r="F49" s="1225"/>
      <c r="G49" s="1225"/>
    </row>
    <row r="50" spans="1:7">
      <c r="A50" s="923" t="s">
        <v>240</v>
      </c>
      <c r="B50" s="1225" t="s">
        <v>549</v>
      </c>
      <c r="C50" s="1225"/>
      <c r="D50" s="1225"/>
      <c r="E50" s="1225"/>
      <c r="F50" s="1225"/>
      <c r="G50" s="1225"/>
    </row>
    <row r="51" spans="1:7">
      <c r="A51" s="923" t="s">
        <v>241</v>
      </c>
      <c r="B51" s="1225" t="s">
        <v>503</v>
      </c>
      <c r="C51" s="1225"/>
      <c r="D51" s="1225"/>
      <c r="E51" s="1225"/>
      <c r="F51" s="1225"/>
      <c r="G51" s="1225"/>
    </row>
    <row r="52" spans="1:7">
      <c r="A52" s="923" t="s">
        <v>247</v>
      </c>
      <c r="B52" s="1225" t="s">
        <v>548</v>
      </c>
      <c r="C52" s="1225"/>
      <c r="D52" s="1225"/>
      <c r="E52" s="1225"/>
      <c r="F52" s="1225"/>
      <c r="G52" s="1225"/>
    </row>
    <row r="53" spans="1:7">
      <c r="A53" s="545"/>
      <c r="B53" s="545"/>
      <c r="C53" s="56"/>
      <c r="E53" s="266"/>
      <c r="F53" s="257"/>
      <c r="G53" s="257"/>
    </row>
    <row r="54" spans="1:7">
      <c r="A54" s="545"/>
      <c r="B54" s="545"/>
      <c r="C54" s="56"/>
      <c r="E54" s="266"/>
      <c r="F54" s="257"/>
      <c r="G54" s="257"/>
    </row>
    <row r="55" spans="1:7">
      <c r="A55" s="545"/>
      <c r="B55" s="545"/>
      <c r="C55" s="56"/>
      <c r="E55" s="266"/>
      <c r="F55" s="257"/>
      <c r="G55" s="257"/>
    </row>
    <row r="56" spans="1:7">
      <c r="A56" s="545"/>
      <c r="B56" s="545"/>
      <c r="C56" s="56"/>
      <c r="E56" s="266"/>
      <c r="F56" s="257"/>
      <c r="G56" s="257"/>
    </row>
    <row r="57" spans="1:7">
      <c r="A57" s="545"/>
      <c r="B57" s="545"/>
      <c r="C57" s="56"/>
      <c r="E57" s="266"/>
      <c r="F57" s="257"/>
      <c r="G57" s="257"/>
    </row>
    <row r="58" spans="1:7">
      <c r="C58" s="382"/>
      <c r="D58" s="1154"/>
      <c r="E58" s="389"/>
      <c r="F58" s="1154"/>
      <c r="G58" s="389"/>
    </row>
    <row r="59" spans="1:7">
      <c r="C59" s="382"/>
      <c r="D59" s="331"/>
      <c r="E59" s="331"/>
      <c r="F59" s="331"/>
      <c r="G59" s="331"/>
    </row>
    <row r="60" spans="1:7">
      <c r="C60" s="382"/>
      <c r="D60" s="270"/>
      <c r="E60" s="270"/>
      <c r="F60" s="305"/>
      <c r="G60" s="305"/>
    </row>
    <row r="61" spans="1:7">
      <c r="C61" s="382"/>
      <c r="D61" s="270"/>
      <c r="E61" s="270"/>
      <c r="F61" s="305"/>
      <c r="G61" s="305"/>
    </row>
  </sheetData>
  <autoFilter ref="A16:H16">
    <filterColumn colId="7"/>
  </autoFilter>
  <customSheetViews>
    <customSheetView guid="{A48B2B02-857B-4E03-8EC3-B83BCD408191}" showPageBreaks="1" printArea="1" showAutoFilter="1" hiddenRows="1" hiddenColumns="1" view="pageBreakPreview">
      <selection activeCell="R53" sqref="R53"/>
      <rowBreaks count="1" manualBreakCount="1">
        <brk id="38" max="9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4" firstPageNumber="61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4:T14">
        <filterColumn colId="4"/>
        <filterColumn colId="5"/>
        <filterColumn colId="9"/>
      </autoFilter>
    </customSheetView>
    <customSheetView guid="{C5F44875-2256-4473-BD8B-FE5F322CC657}" showPageBreaks="1" printArea="1" showAutoFilter="1" hiddenRows="1" hiddenColumns="1" view="pageBreakPreview">
      <selection activeCell="R53" sqref="R53"/>
      <rowBreaks count="1" manualBreakCount="1">
        <brk id="38" max="9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4" firstPageNumber="61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4:T14">
        <filterColumn colId="4"/>
        <filterColumn colId="5"/>
        <filterColumn colId="9"/>
      </autoFilter>
    </customSheetView>
  </customSheetViews>
  <mergeCells count="9">
    <mergeCell ref="A49:G49"/>
    <mergeCell ref="B52:G52"/>
    <mergeCell ref="B50:G50"/>
    <mergeCell ref="B51:G51"/>
    <mergeCell ref="A1:G1"/>
    <mergeCell ref="A2:G2"/>
    <mergeCell ref="A3:G3"/>
    <mergeCell ref="B4:G4"/>
    <mergeCell ref="B15:G15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29" orientation="portrait" blackAndWhite="1" useFirstPageNumber="1" r:id="rId3"/>
  <headerFooter alignWithMargins="0">
    <oddHeader xml:space="preserve">&amp;C   </oddHeader>
    <oddFooter>&amp;C&amp;"Times New Roman,Bold" &amp;P</oddFooter>
  </headerFooter>
  <rowBreaks count="1" manualBreakCount="1">
    <brk id="35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34"/>
  <dimension ref="A1:W68"/>
  <sheetViews>
    <sheetView tabSelected="1" view="pageBreakPreview" zoomScaleNormal="115" zoomScaleSheetLayoutView="100" workbookViewId="0">
      <selection activeCell="N56" sqref="N56"/>
    </sheetView>
  </sheetViews>
  <sheetFormatPr defaultColWidth="8.88671875" defaultRowHeight="13.2"/>
  <cols>
    <col min="1" max="1" width="6.44140625" style="358" customWidth="1"/>
    <col min="2" max="2" width="8.109375" style="358" customWidth="1"/>
    <col min="3" max="3" width="33.6640625" style="354" customWidth="1"/>
    <col min="4" max="4" width="8.6640625" style="357" customWidth="1"/>
    <col min="5" max="5" width="9.44140625" style="14" customWidth="1"/>
    <col min="6" max="6" width="10" style="354" customWidth="1"/>
    <col min="7" max="7" width="9.6640625" style="354" customWidth="1"/>
    <col min="8" max="8" width="3.33203125" style="354" customWidth="1"/>
    <col min="9" max="10" width="5.6640625" style="355" customWidth="1"/>
    <col min="11" max="11" width="11.109375" style="355" customWidth="1"/>
    <col min="12" max="23" width="8.88671875" style="355"/>
    <col min="24" max="16384" width="8.88671875" style="354"/>
  </cols>
  <sheetData>
    <row r="1" spans="1:23" ht="13.5" customHeight="1">
      <c r="A1" s="1259" t="s">
        <v>179</v>
      </c>
      <c r="B1" s="1259"/>
      <c r="C1" s="1259"/>
      <c r="D1" s="1259"/>
      <c r="E1" s="1259"/>
      <c r="F1" s="1259"/>
      <c r="G1" s="1259"/>
      <c r="H1" s="646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ht="13.5" customHeight="1">
      <c r="A2" s="1259" t="s">
        <v>178</v>
      </c>
      <c r="B2" s="1259"/>
      <c r="C2" s="1259"/>
      <c r="D2" s="1259"/>
      <c r="E2" s="1259"/>
      <c r="F2" s="1259"/>
      <c r="G2" s="1259"/>
      <c r="H2" s="646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</row>
    <row r="3" spans="1:23" ht="26.4" customHeight="1">
      <c r="A3" s="1221" t="s">
        <v>529</v>
      </c>
      <c r="B3" s="1221"/>
      <c r="C3" s="1221"/>
      <c r="D3" s="1221"/>
      <c r="E3" s="1221"/>
      <c r="F3" s="1221"/>
      <c r="G3" s="1221"/>
      <c r="H3" s="1048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</row>
    <row r="4" spans="1:23" ht="9" customHeight="1">
      <c r="A4" s="438"/>
      <c r="B4" s="439"/>
      <c r="C4" s="439"/>
      <c r="D4" s="439"/>
      <c r="E4" s="776"/>
      <c r="F4" s="439"/>
      <c r="G4" s="439"/>
      <c r="H4" s="439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</row>
    <row r="5" spans="1:23" ht="13.5" customHeight="1">
      <c r="A5" s="438"/>
      <c r="B5" s="440"/>
      <c r="C5" s="440"/>
      <c r="D5" s="441"/>
      <c r="E5" s="36" t="s">
        <v>25</v>
      </c>
      <c r="F5" s="442" t="s">
        <v>26</v>
      </c>
      <c r="G5" s="442" t="s">
        <v>145</v>
      </c>
      <c r="H5" s="443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</row>
    <row r="6" spans="1:23" ht="13.5" customHeight="1">
      <c r="A6" s="438"/>
      <c r="B6" s="450" t="s">
        <v>543</v>
      </c>
      <c r="C6" s="440" t="s">
        <v>28</v>
      </c>
      <c r="D6" s="445" t="s">
        <v>73</v>
      </c>
      <c r="E6" s="32">
        <v>547944</v>
      </c>
      <c r="F6" s="446">
        <v>814377</v>
      </c>
      <c r="G6" s="446">
        <f>SUM(E6:F6)</f>
        <v>1362321</v>
      </c>
      <c r="H6" s="446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</row>
    <row r="7" spans="1:23" ht="13.5" customHeight="1">
      <c r="A7" s="438"/>
      <c r="B7" s="450" t="s">
        <v>380</v>
      </c>
      <c r="C7" s="440" t="s">
        <v>385</v>
      </c>
      <c r="D7" s="445" t="s">
        <v>73</v>
      </c>
      <c r="E7" s="32">
        <v>223296</v>
      </c>
      <c r="F7" s="446">
        <v>121998</v>
      </c>
      <c r="G7" s="446">
        <f>SUM(E7:F7)</f>
        <v>345294</v>
      </c>
      <c r="H7" s="446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</row>
    <row r="8" spans="1:23">
      <c r="A8" s="438"/>
      <c r="B8" s="450"/>
      <c r="C8" s="440"/>
      <c r="D8" s="445"/>
      <c r="E8" s="32"/>
      <c r="F8" s="446"/>
      <c r="G8" s="446"/>
      <c r="H8" s="446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</row>
    <row r="9" spans="1:23" ht="13.5" customHeight="1">
      <c r="A9" s="438"/>
      <c r="B9" s="450" t="s">
        <v>381</v>
      </c>
      <c r="C9" s="447" t="s">
        <v>30</v>
      </c>
      <c r="D9" s="448"/>
      <c r="E9" s="33"/>
      <c r="F9" s="443"/>
      <c r="G9" s="446"/>
      <c r="H9" s="443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</row>
    <row r="10" spans="1:23" ht="13.5" customHeight="1">
      <c r="A10" s="438"/>
      <c r="B10" s="450"/>
      <c r="C10" s="447" t="s">
        <v>141</v>
      </c>
      <c r="D10" s="448" t="s">
        <v>73</v>
      </c>
      <c r="E10" s="33">
        <f>G40</f>
        <v>1194644</v>
      </c>
      <c r="F10" s="449">
        <f>G54</f>
        <v>4930</v>
      </c>
      <c r="G10" s="443">
        <f t="shared" ref="G10" si="0">SUM(E10:F10)</f>
        <v>1199574</v>
      </c>
      <c r="H10" s="443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</row>
    <row r="11" spans="1:23" ht="13.5" customHeight="1">
      <c r="A11" s="438"/>
      <c r="B11" s="450" t="s">
        <v>72</v>
      </c>
      <c r="C11" s="440" t="s">
        <v>382</v>
      </c>
      <c r="D11" s="451" t="s">
        <v>73</v>
      </c>
      <c r="E11" s="43">
        <f>SUM(E6:E10)</f>
        <v>1965884</v>
      </c>
      <c r="F11" s="452">
        <f>SUM(F6:F10)</f>
        <v>941305</v>
      </c>
      <c r="G11" s="452">
        <f>SUM(E11:F11)</f>
        <v>2907189</v>
      </c>
      <c r="H11" s="446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</row>
    <row r="12" spans="1:23" ht="13.5" customHeight="1">
      <c r="A12" s="438"/>
      <c r="B12" s="444"/>
      <c r="C12" s="440"/>
      <c r="D12" s="453"/>
      <c r="E12" s="31"/>
      <c r="F12" s="445"/>
      <c r="G12" s="453"/>
      <c r="H12" s="453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</row>
    <row r="13" spans="1:23" ht="13.5" customHeight="1">
      <c r="A13" s="438"/>
      <c r="B13" s="450" t="s">
        <v>509</v>
      </c>
      <c r="C13" s="440" t="s">
        <v>45</v>
      </c>
      <c r="D13" s="440"/>
      <c r="E13" s="30"/>
      <c r="F13" s="454"/>
      <c r="G13" s="440"/>
      <c r="H13" s="440"/>
    </row>
    <row r="14" spans="1:23" ht="13.5" customHeight="1">
      <c r="A14" s="438"/>
      <c r="B14" s="444"/>
      <c r="C14" s="440"/>
      <c r="D14" s="440"/>
      <c r="E14" s="30"/>
      <c r="F14" s="454"/>
      <c r="G14" s="440"/>
      <c r="H14" s="440"/>
    </row>
    <row r="15" spans="1:23" s="361" customFormat="1">
      <c r="A15" s="455"/>
      <c r="B15" s="456"/>
      <c r="C15" s="456"/>
      <c r="D15" s="456"/>
      <c r="E15" s="777"/>
      <c r="F15" s="456"/>
      <c r="G15" s="456" t="s">
        <v>270</v>
      </c>
      <c r="H15" s="457"/>
    </row>
    <row r="16" spans="1:23" s="1151" customFormat="1" ht="12.75" customHeight="1" thickBot="1">
      <c r="A16" s="1146"/>
      <c r="B16" s="1147"/>
      <c r="C16" s="1147" t="s">
        <v>46</v>
      </c>
      <c r="D16" s="1147"/>
      <c r="E16" s="1148" t="s">
        <v>74</v>
      </c>
      <c r="F16" s="1147" t="s">
        <v>146</v>
      </c>
      <c r="G16" s="1149" t="s">
        <v>145</v>
      </c>
      <c r="H16" s="1150"/>
    </row>
    <row r="17" spans="1:23" s="361" customFormat="1" ht="24" hidden="1" customHeight="1" thickTop="1">
      <c r="A17" s="210"/>
      <c r="B17" s="510"/>
      <c r="C17" s="208"/>
      <c r="D17" s="211"/>
      <c r="E17" s="4"/>
      <c r="F17" s="211"/>
      <c r="G17" s="211"/>
      <c r="H17" s="211"/>
      <c r="I17" s="614"/>
      <c r="J17" s="615"/>
    </row>
    <row r="18" spans="1:23" ht="15" customHeight="1" thickTop="1">
      <c r="A18" s="618"/>
      <c r="B18" s="618"/>
      <c r="C18" s="619" t="s">
        <v>76</v>
      </c>
      <c r="D18" s="616"/>
      <c r="E18" s="230"/>
      <c r="F18" s="550"/>
      <c r="G18" s="616"/>
      <c r="H18" s="616"/>
      <c r="R18" s="354"/>
      <c r="S18" s="354"/>
      <c r="T18" s="354"/>
      <c r="U18" s="354"/>
      <c r="V18" s="354"/>
      <c r="W18" s="354"/>
    </row>
    <row r="19" spans="1:23" s="359" customFormat="1" ht="15" customHeight="1">
      <c r="A19" s="656" t="s">
        <v>77</v>
      </c>
      <c r="B19" s="657">
        <v>2217</v>
      </c>
      <c r="C19" s="308" t="s">
        <v>234</v>
      </c>
      <c r="D19" s="213"/>
      <c r="E19" s="201"/>
      <c r="F19" s="775"/>
      <c r="G19" s="212"/>
      <c r="H19" s="212"/>
      <c r="I19" s="360"/>
      <c r="J19" s="360"/>
      <c r="K19" s="360"/>
      <c r="L19" s="360"/>
      <c r="M19" s="360"/>
      <c r="N19" s="360"/>
      <c r="O19" s="360"/>
      <c r="P19" s="360"/>
      <c r="Q19" s="360"/>
    </row>
    <row r="20" spans="1:23" s="359" customFormat="1" ht="15" customHeight="1">
      <c r="A20" s="656"/>
      <c r="B20" s="661">
        <v>1</v>
      </c>
      <c r="C20" s="310" t="s">
        <v>484</v>
      </c>
      <c r="D20" s="213"/>
      <c r="E20" s="201"/>
      <c r="F20" s="775"/>
      <c r="G20" s="212"/>
      <c r="H20" s="212"/>
      <c r="I20" s="360"/>
      <c r="J20" s="360"/>
      <c r="K20" s="360"/>
      <c r="L20" s="360"/>
      <c r="M20" s="360"/>
      <c r="N20" s="360"/>
      <c r="O20" s="360"/>
      <c r="P20" s="360"/>
      <c r="Q20" s="360"/>
    </row>
    <row r="21" spans="1:23" s="359" customFormat="1" ht="15" customHeight="1">
      <c r="A21" s="656"/>
      <c r="B21" s="664">
        <v>1.8</v>
      </c>
      <c r="C21" s="308" t="s">
        <v>38</v>
      </c>
      <c r="D21" s="213"/>
      <c r="E21" s="201"/>
      <c r="F21" s="775"/>
      <c r="G21" s="212"/>
      <c r="H21" s="212"/>
      <c r="I21" s="360"/>
      <c r="J21" s="360"/>
      <c r="K21" s="360"/>
      <c r="L21" s="360"/>
      <c r="M21" s="360"/>
      <c r="N21" s="360"/>
      <c r="O21" s="360"/>
      <c r="P21" s="360"/>
      <c r="Q21" s="360"/>
    </row>
    <row r="22" spans="1:23" s="359" customFormat="1" ht="15" customHeight="1">
      <c r="A22" s="656"/>
      <c r="B22" s="658">
        <v>62</v>
      </c>
      <c r="C22" s="310" t="s">
        <v>483</v>
      </c>
      <c r="D22" s="213"/>
      <c r="E22" s="201"/>
      <c r="F22" s="775"/>
      <c r="G22" s="212"/>
      <c r="H22" s="212"/>
      <c r="I22" s="360"/>
      <c r="J22" s="360"/>
      <c r="K22" s="360"/>
      <c r="L22" s="360"/>
      <c r="M22" s="360"/>
      <c r="N22" s="360"/>
      <c r="O22" s="360"/>
      <c r="P22" s="360"/>
      <c r="Q22" s="360"/>
    </row>
    <row r="23" spans="1:23" s="359" customFormat="1" ht="15" customHeight="1">
      <c r="A23" s="656"/>
      <c r="B23" s="658">
        <v>44</v>
      </c>
      <c r="C23" s="310" t="s">
        <v>78</v>
      </c>
      <c r="D23" s="213"/>
      <c r="E23" s="201"/>
      <c r="F23" s="775"/>
      <c r="G23" s="212"/>
      <c r="H23" s="212"/>
      <c r="I23" s="360"/>
      <c r="J23" s="360"/>
      <c r="K23" s="360"/>
      <c r="L23" s="360"/>
      <c r="M23" s="360"/>
      <c r="N23" s="360"/>
      <c r="O23" s="360"/>
      <c r="P23" s="360"/>
      <c r="Q23" s="360"/>
    </row>
    <row r="24" spans="1:23" s="359" customFormat="1" ht="26.4">
      <c r="A24" s="656"/>
      <c r="B24" s="950" t="s">
        <v>485</v>
      </c>
      <c r="C24" s="5" t="s">
        <v>486</v>
      </c>
      <c r="D24" s="215"/>
      <c r="E24" s="206">
        <v>4644</v>
      </c>
      <c r="F24" s="951">
        <v>0</v>
      </c>
      <c r="G24" s="214">
        <f>SUM(E24:F24)</f>
        <v>4644</v>
      </c>
      <c r="H24" s="212"/>
      <c r="I24" s="360"/>
      <c r="J24" s="360"/>
      <c r="K24" s="360"/>
      <c r="L24" s="360"/>
      <c r="M24" s="360"/>
      <c r="N24" s="360"/>
      <c r="O24" s="360"/>
      <c r="P24" s="360"/>
      <c r="Q24" s="360"/>
    </row>
    <row r="25" spans="1:23" s="359" customFormat="1" ht="15" customHeight="1">
      <c r="A25" s="656" t="s">
        <v>72</v>
      </c>
      <c r="B25" s="658">
        <v>44</v>
      </c>
      <c r="C25" s="310" t="s">
        <v>78</v>
      </c>
      <c r="D25" s="215"/>
      <c r="E25" s="206">
        <f>E24</f>
        <v>4644</v>
      </c>
      <c r="F25" s="206">
        <f t="shared" ref="F25:G28" si="1">F24</f>
        <v>0</v>
      </c>
      <c r="G25" s="206">
        <f t="shared" si="1"/>
        <v>4644</v>
      </c>
      <c r="H25" s="212"/>
      <c r="I25" s="360"/>
      <c r="J25" s="360"/>
      <c r="K25" s="360"/>
      <c r="L25" s="360"/>
      <c r="M25" s="360"/>
      <c r="N25" s="360"/>
      <c r="O25" s="360"/>
      <c r="P25" s="360"/>
      <c r="Q25" s="360"/>
    </row>
    <row r="26" spans="1:23" s="359" customFormat="1" ht="15" customHeight="1">
      <c r="A26" s="656" t="s">
        <v>72</v>
      </c>
      <c r="B26" s="658">
        <v>62</v>
      </c>
      <c r="C26" s="310" t="s">
        <v>483</v>
      </c>
      <c r="D26" s="216"/>
      <c r="E26" s="203">
        <f>E25</f>
        <v>4644</v>
      </c>
      <c r="F26" s="203">
        <f t="shared" si="1"/>
        <v>0</v>
      </c>
      <c r="G26" s="203">
        <f t="shared" si="1"/>
        <v>4644</v>
      </c>
      <c r="H26" s="212"/>
      <c r="I26" s="360"/>
      <c r="J26" s="360"/>
      <c r="K26" s="360"/>
      <c r="L26" s="360"/>
      <c r="M26" s="360"/>
      <c r="N26" s="360"/>
      <c r="O26" s="360"/>
      <c r="P26" s="360"/>
      <c r="Q26" s="360"/>
    </row>
    <row r="27" spans="1:23" s="359" customFormat="1" ht="15" customHeight="1">
      <c r="A27" s="656" t="s">
        <v>72</v>
      </c>
      <c r="B27" s="664">
        <v>1.8</v>
      </c>
      <c r="C27" s="308" t="s">
        <v>38</v>
      </c>
      <c r="D27" s="216"/>
      <c r="E27" s="203">
        <f>E26</f>
        <v>4644</v>
      </c>
      <c r="F27" s="203">
        <f t="shared" si="1"/>
        <v>0</v>
      </c>
      <c r="G27" s="203">
        <f t="shared" si="1"/>
        <v>4644</v>
      </c>
      <c r="H27" s="212"/>
      <c r="I27" s="360"/>
      <c r="J27" s="360"/>
      <c r="K27" s="360"/>
      <c r="L27" s="360"/>
      <c r="M27" s="360"/>
      <c r="N27" s="360"/>
      <c r="O27" s="360"/>
      <c r="P27" s="360"/>
      <c r="Q27" s="360"/>
    </row>
    <row r="28" spans="1:23" s="359" customFormat="1" ht="15" customHeight="1">
      <c r="A28" s="656" t="s">
        <v>72</v>
      </c>
      <c r="B28" s="661">
        <v>1</v>
      </c>
      <c r="C28" s="310" t="s">
        <v>484</v>
      </c>
      <c r="D28" s="216"/>
      <c r="E28" s="203">
        <f>E27</f>
        <v>4644</v>
      </c>
      <c r="F28" s="203">
        <f t="shared" si="1"/>
        <v>0</v>
      </c>
      <c r="G28" s="203">
        <f t="shared" si="1"/>
        <v>4644</v>
      </c>
      <c r="H28" s="212"/>
      <c r="I28" s="360"/>
      <c r="J28" s="360"/>
      <c r="K28" s="360"/>
      <c r="L28" s="360"/>
      <c r="M28" s="360"/>
      <c r="N28" s="360"/>
      <c r="O28" s="360"/>
      <c r="P28" s="360"/>
      <c r="Q28" s="360"/>
    </row>
    <row r="29" spans="1:23" s="359" customFormat="1" ht="14.4" customHeight="1">
      <c r="A29" s="656"/>
      <c r="B29" s="657"/>
      <c r="C29" s="308"/>
      <c r="D29" s="213"/>
      <c r="E29" s="201"/>
      <c r="F29" s="201"/>
      <c r="G29" s="201"/>
      <c r="H29" s="212"/>
      <c r="I29" s="360"/>
      <c r="J29" s="360"/>
      <c r="K29" s="360"/>
      <c r="L29" s="360"/>
      <c r="M29" s="360"/>
      <c r="N29" s="360"/>
      <c r="O29" s="360"/>
      <c r="P29" s="360"/>
      <c r="Q29" s="360"/>
    </row>
    <row r="30" spans="1:23" s="359" customFormat="1" ht="15" customHeight="1">
      <c r="A30" s="656"/>
      <c r="B30" s="661">
        <v>5</v>
      </c>
      <c r="C30" s="310" t="s">
        <v>235</v>
      </c>
      <c r="H30" s="458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</row>
    <row r="31" spans="1:23" ht="15" customHeight="1">
      <c r="A31" s="656"/>
      <c r="B31" s="664">
        <v>5.8</v>
      </c>
      <c r="C31" s="308" t="s">
        <v>38</v>
      </c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</row>
    <row r="32" spans="1:23" ht="26.4">
      <c r="A32" s="656"/>
      <c r="B32" s="662">
        <v>82</v>
      </c>
      <c r="C32" s="665" t="s">
        <v>236</v>
      </c>
      <c r="D32" s="354"/>
      <c r="E32" s="13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</row>
    <row r="33" spans="1:23" ht="15" customHeight="1">
      <c r="A33" s="656"/>
      <c r="B33" s="662">
        <v>21</v>
      </c>
      <c r="C33" s="665" t="s">
        <v>346</v>
      </c>
      <c r="D33" s="354"/>
      <c r="E33" s="13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</row>
    <row r="34" spans="1:23" ht="15" customHeight="1">
      <c r="A34" s="656"/>
      <c r="B34" s="662" t="s">
        <v>347</v>
      </c>
      <c r="C34" s="665" t="s">
        <v>348</v>
      </c>
      <c r="D34" s="952"/>
      <c r="E34" s="831">
        <v>1190000</v>
      </c>
      <c r="F34" s="952">
        <v>0</v>
      </c>
      <c r="G34" s="952">
        <f>SUM(E34:F34)</f>
        <v>1190000</v>
      </c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</row>
    <row r="35" spans="1:23" ht="15" customHeight="1">
      <c r="A35" s="656" t="s">
        <v>72</v>
      </c>
      <c r="B35" s="662">
        <v>21</v>
      </c>
      <c r="C35" s="665" t="s">
        <v>346</v>
      </c>
      <c r="D35" s="952"/>
      <c r="E35" s="831">
        <f>SUM(E34:E34)</f>
        <v>1190000</v>
      </c>
      <c r="F35" s="831">
        <f>SUM(F34:F34)</f>
        <v>0</v>
      </c>
      <c r="G35" s="831">
        <f>SUM(G34:G34)</f>
        <v>1190000</v>
      </c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4"/>
    </row>
    <row r="36" spans="1:23" ht="26.4">
      <c r="A36" s="656" t="s">
        <v>72</v>
      </c>
      <c r="B36" s="662">
        <v>82</v>
      </c>
      <c r="C36" s="665" t="s">
        <v>236</v>
      </c>
      <c r="D36" s="952"/>
      <c r="E36" s="831">
        <f>E35</f>
        <v>1190000</v>
      </c>
      <c r="F36" s="831">
        <f t="shared" ref="F36:G40" si="2">F35</f>
        <v>0</v>
      </c>
      <c r="G36" s="831">
        <f t="shared" si="2"/>
        <v>1190000</v>
      </c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</row>
    <row r="37" spans="1:23" ht="15" customHeight="1">
      <c r="A37" s="660" t="s">
        <v>72</v>
      </c>
      <c r="B37" s="1127">
        <v>5.8</v>
      </c>
      <c r="C37" s="666" t="s">
        <v>38</v>
      </c>
      <c r="D37" s="952"/>
      <c r="E37" s="831">
        <f>E36</f>
        <v>1190000</v>
      </c>
      <c r="F37" s="831">
        <f t="shared" si="2"/>
        <v>0</v>
      </c>
      <c r="G37" s="831">
        <f t="shared" si="2"/>
        <v>1190000</v>
      </c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</row>
    <row r="38" spans="1:23" ht="15" customHeight="1">
      <c r="A38" s="656" t="s">
        <v>72</v>
      </c>
      <c r="B38" s="661">
        <v>5</v>
      </c>
      <c r="C38" s="310" t="s">
        <v>235</v>
      </c>
      <c r="D38" s="952"/>
      <c r="E38" s="831">
        <f>E37</f>
        <v>1190000</v>
      </c>
      <c r="F38" s="831">
        <f t="shared" si="2"/>
        <v>0</v>
      </c>
      <c r="G38" s="831">
        <f t="shared" si="2"/>
        <v>1190000</v>
      </c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</row>
    <row r="39" spans="1:23" ht="15" customHeight="1">
      <c r="A39" s="656" t="s">
        <v>72</v>
      </c>
      <c r="B39" s="657">
        <v>2217</v>
      </c>
      <c r="C39" s="308" t="s">
        <v>234</v>
      </c>
      <c r="D39" s="853"/>
      <c r="E39" s="157">
        <f>E38+E28</f>
        <v>1194644</v>
      </c>
      <c r="F39" s="157">
        <f>F38+F28</f>
        <v>0</v>
      </c>
      <c r="G39" s="157">
        <f>G38+G28</f>
        <v>1194644</v>
      </c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</row>
    <row r="40" spans="1:23" ht="15" customHeight="1">
      <c r="A40" s="668" t="s">
        <v>72</v>
      </c>
      <c r="B40" s="669"/>
      <c r="C40" s="670" t="s">
        <v>76</v>
      </c>
      <c r="D40" s="852"/>
      <c r="E40" s="676">
        <f>E39</f>
        <v>1194644</v>
      </c>
      <c r="F40" s="676">
        <f t="shared" si="2"/>
        <v>0</v>
      </c>
      <c r="G40" s="676">
        <f t="shared" si="2"/>
        <v>1194644</v>
      </c>
    </row>
    <row r="41" spans="1:23">
      <c r="A41" s="656"/>
      <c r="B41" s="657"/>
      <c r="C41" s="308"/>
    </row>
    <row r="42" spans="1:23">
      <c r="A42" s="656"/>
      <c r="B42" s="656"/>
      <c r="C42" s="308" t="s">
        <v>32</v>
      </c>
    </row>
    <row r="43" spans="1:23">
      <c r="A43" s="656" t="s">
        <v>77</v>
      </c>
      <c r="B43" s="657">
        <v>4217</v>
      </c>
      <c r="C43" s="308" t="s">
        <v>172</v>
      </c>
    </row>
    <row r="44" spans="1:23" ht="26.4">
      <c r="A44" s="656"/>
      <c r="B44" s="661">
        <v>3</v>
      </c>
      <c r="C44" s="310" t="s">
        <v>173</v>
      </c>
    </row>
    <row r="45" spans="1:23" ht="15" customHeight="1">
      <c r="A45" s="656"/>
      <c r="B45" s="664">
        <v>3.0510000000000002</v>
      </c>
      <c r="C45" s="308" t="s">
        <v>66</v>
      </c>
    </row>
    <row r="46" spans="1:23" ht="15" customHeight="1">
      <c r="A46" s="656"/>
      <c r="B46" s="661">
        <v>61</v>
      </c>
      <c r="C46" s="310" t="s">
        <v>442</v>
      </c>
    </row>
    <row r="47" spans="1:23" ht="15" customHeight="1">
      <c r="A47" s="656"/>
      <c r="B47" s="662">
        <v>45</v>
      </c>
      <c r="C47" s="310" t="s">
        <v>33</v>
      </c>
    </row>
    <row r="48" spans="1:23" ht="15" customHeight="1">
      <c r="A48" s="400" t="s">
        <v>243</v>
      </c>
      <c r="B48" s="659" t="s">
        <v>460</v>
      </c>
      <c r="C48" s="310" t="s">
        <v>461</v>
      </c>
      <c r="D48" s="953"/>
      <c r="E48" s="700">
        <v>4930</v>
      </c>
      <c r="F48" s="952"/>
      <c r="G48" s="952">
        <f>SUM(E48:F48)</f>
        <v>4930</v>
      </c>
      <c r="H48" s="354" t="s">
        <v>240</v>
      </c>
    </row>
    <row r="49" spans="1:10" ht="15" customHeight="1">
      <c r="A49" s="656" t="s">
        <v>72</v>
      </c>
      <c r="B49" s="662">
        <v>45</v>
      </c>
      <c r="C49" s="310" t="s">
        <v>33</v>
      </c>
      <c r="D49" s="953"/>
      <c r="E49" s="700">
        <f>SUM(E48:E48)</f>
        <v>4930</v>
      </c>
      <c r="F49" s="700">
        <f>SUM(F48:F48)</f>
        <v>0</v>
      </c>
      <c r="G49" s="700">
        <f>SUM(G48:G48)</f>
        <v>4930</v>
      </c>
    </row>
    <row r="50" spans="1:10" ht="15" customHeight="1">
      <c r="A50" s="656" t="s">
        <v>72</v>
      </c>
      <c r="B50" s="309">
        <v>61</v>
      </c>
      <c r="C50" s="310" t="s">
        <v>442</v>
      </c>
      <c r="D50" s="953"/>
      <c r="E50" s="700">
        <f t="shared" ref="E50" si="3">E49</f>
        <v>4930</v>
      </c>
      <c r="F50" s="700">
        <f t="shared" ref="F50:G50" si="4">F49</f>
        <v>0</v>
      </c>
      <c r="G50" s="700">
        <f t="shared" si="4"/>
        <v>4930</v>
      </c>
    </row>
    <row r="51" spans="1:10" ht="15" customHeight="1">
      <c r="A51" s="656" t="s">
        <v>72</v>
      </c>
      <c r="B51" s="664">
        <v>3.0510000000000002</v>
      </c>
      <c r="C51" s="308" t="s">
        <v>66</v>
      </c>
      <c r="E51" s="14">
        <f>E50</f>
        <v>4930</v>
      </c>
      <c r="F51" s="14">
        <f t="shared" ref="F51:G51" si="5">F50</f>
        <v>0</v>
      </c>
      <c r="G51" s="14">
        <f t="shared" si="5"/>
        <v>4930</v>
      </c>
    </row>
    <row r="52" spans="1:10" ht="26.4">
      <c r="A52" s="656" t="s">
        <v>72</v>
      </c>
      <c r="B52" s="661">
        <v>3</v>
      </c>
      <c r="C52" s="310" t="s">
        <v>173</v>
      </c>
      <c r="E52" s="14">
        <f t="shared" ref="E52:E54" si="6">E51</f>
        <v>4930</v>
      </c>
      <c r="F52" s="14">
        <f t="shared" ref="F52:G52" si="7">F51</f>
        <v>0</v>
      </c>
      <c r="G52" s="14">
        <f t="shared" si="7"/>
        <v>4930</v>
      </c>
    </row>
    <row r="53" spans="1:10" ht="15" customHeight="1">
      <c r="A53" s="656" t="s">
        <v>72</v>
      </c>
      <c r="B53" s="657">
        <v>4217</v>
      </c>
      <c r="C53" s="308" t="s">
        <v>172</v>
      </c>
      <c r="E53" s="14">
        <f t="shared" si="6"/>
        <v>4930</v>
      </c>
      <c r="F53" s="14">
        <f t="shared" ref="F53:G53" si="8">F52</f>
        <v>0</v>
      </c>
      <c r="G53" s="14">
        <f t="shared" si="8"/>
        <v>4930</v>
      </c>
    </row>
    <row r="54" spans="1:10" ht="15" customHeight="1">
      <c r="A54" s="668" t="s">
        <v>72</v>
      </c>
      <c r="B54" s="668"/>
      <c r="C54" s="670" t="s">
        <v>32</v>
      </c>
      <c r="D54" s="852"/>
      <c r="E54" s="676">
        <f t="shared" si="6"/>
        <v>4930</v>
      </c>
      <c r="F54" s="676">
        <f t="shared" ref="F54:G54" si="9">F53</f>
        <v>0</v>
      </c>
      <c r="G54" s="676">
        <f t="shared" si="9"/>
        <v>4930</v>
      </c>
    </row>
    <row r="55" spans="1:10" ht="15" customHeight="1">
      <c r="A55" s="668" t="s">
        <v>72</v>
      </c>
      <c r="B55" s="668"/>
      <c r="C55" s="670" t="s">
        <v>73</v>
      </c>
      <c r="D55" s="852"/>
      <c r="E55" s="676">
        <f>E54+E40</f>
        <v>1199574</v>
      </c>
      <c r="F55" s="676">
        <f t="shared" ref="F55:G55" si="10">F54+F40</f>
        <v>0</v>
      </c>
      <c r="G55" s="676">
        <f t="shared" si="10"/>
        <v>1199574</v>
      </c>
    </row>
    <row r="56" spans="1:10">
      <c r="A56" s="1130" t="s">
        <v>243</v>
      </c>
      <c r="B56" s="1131" t="s">
        <v>500</v>
      </c>
      <c r="C56" s="1129"/>
      <c r="D56" s="1129"/>
      <c r="E56" s="1129"/>
      <c r="F56" s="1129"/>
      <c r="G56" s="1129"/>
    </row>
    <row r="57" spans="1:10" ht="7.2" customHeight="1">
      <c r="A57" s="1128"/>
      <c r="B57" s="1128"/>
      <c r="C57" s="1128"/>
      <c r="D57" s="1128"/>
      <c r="E57" s="1128"/>
      <c r="F57" s="1128"/>
      <c r="G57" s="1128"/>
    </row>
    <row r="58" spans="1:10" ht="15" customHeight="1">
      <c r="A58" s="919" t="s">
        <v>504</v>
      </c>
    </row>
    <row r="59" spans="1:10" ht="15" customHeight="1">
      <c r="A59" s="983" t="s">
        <v>240</v>
      </c>
      <c r="B59" s="1258" t="s">
        <v>550</v>
      </c>
      <c r="C59" s="1258"/>
      <c r="D59" s="1258"/>
      <c r="E59" s="1258"/>
      <c r="F59" s="1258"/>
      <c r="G59" s="1258"/>
    </row>
    <row r="63" spans="1:10">
      <c r="C63" s="362"/>
      <c r="D63" s="363"/>
      <c r="E63" s="57"/>
      <c r="F63" s="362"/>
      <c r="G63" s="362"/>
      <c r="H63" s="362"/>
      <c r="I63" s="356"/>
      <c r="J63" s="356"/>
    </row>
    <row r="64" spans="1:10">
      <c r="C64" s="362"/>
      <c r="D64" s="1171"/>
      <c r="E64" s="389"/>
      <c r="F64" s="1171"/>
      <c r="G64" s="458"/>
      <c r="H64" s="362"/>
      <c r="I64" s="356"/>
      <c r="J64" s="356"/>
    </row>
    <row r="65" spans="3:10">
      <c r="C65" s="362"/>
      <c r="D65" s="375"/>
      <c r="E65" s="49"/>
      <c r="F65" s="375"/>
      <c r="G65" s="375"/>
      <c r="H65" s="362"/>
      <c r="I65" s="356"/>
      <c r="J65" s="356"/>
    </row>
    <row r="66" spans="3:10">
      <c r="C66" s="362"/>
      <c r="D66" s="363"/>
      <c r="E66" s="57"/>
      <c r="F66" s="362"/>
      <c r="G66" s="362"/>
      <c r="H66" s="362"/>
      <c r="I66" s="356"/>
      <c r="J66" s="356"/>
    </row>
    <row r="67" spans="3:10">
      <c r="C67" s="362"/>
      <c r="D67" s="363"/>
      <c r="E67" s="57"/>
      <c r="F67" s="362"/>
      <c r="G67" s="362"/>
      <c r="H67" s="362"/>
      <c r="I67" s="356"/>
      <c r="J67" s="356"/>
    </row>
    <row r="68" spans="3:10">
      <c r="C68" s="362"/>
      <c r="D68" s="363"/>
      <c r="E68" s="57"/>
      <c r="F68" s="362"/>
      <c r="G68" s="362"/>
      <c r="H68" s="362"/>
      <c r="I68" s="356"/>
      <c r="J68" s="356"/>
    </row>
  </sheetData>
  <customSheetViews>
    <customSheetView guid="{A48B2B02-857B-4E03-8EC3-B83BCD408191}" showPageBreaks="1" printArea="1" hiddenRows="1" view="pageBreakPreview" topLeftCell="A10">
      <selection activeCell="K32" sqref="K32"/>
      <pageMargins left="0.78740157480314965" right="0.78740157480314965" top="0.78740157480314965" bottom="3.9370078740157481" header="0.51181102362204722" footer="3.5433070866141736"/>
      <printOptions horizontalCentered="1"/>
      <pageSetup paperSize="9" scale="95" firstPageNumber="63" orientation="portrait" blackAndWhite="1" useFirstPageNumber="1" r:id="rId1"/>
      <headerFooter alignWithMargins="0">
        <oddHeader xml:space="preserve">&amp;C   </oddHeader>
        <oddFooter>&amp;C&amp;"Times New Roman,Bold"  &amp;P</oddFooter>
      </headerFooter>
    </customSheetView>
    <customSheetView guid="{C5F44875-2256-4473-BD8B-FE5F322CC657}" showPageBreaks="1" printArea="1" hiddenRows="1" view="pageBreakPreview" topLeftCell="A10">
      <selection activeCell="K32" sqref="K32"/>
      <pageMargins left="0.78740157480314965" right="0.78740157480314965" top="0.78740157480314965" bottom="3.9370078740157481" header="0.51181102362204722" footer="3.5433070866141736"/>
      <printOptions horizontalCentered="1"/>
      <pageSetup paperSize="9" scale="95" firstPageNumber="63" orientation="portrait" blackAndWhite="1" useFirstPageNumber="1" r:id="rId2"/>
      <headerFooter alignWithMargins="0">
        <oddHeader xml:space="preserve">&amp;C   </oddHeader>
        <oddFooter>&amp;C&amp;"Times New Roman,Bold"  &amp;P</oddFooter>
      </headerFooter>
    </customSheetView>
  </customSheetViews>
  <mergeCells count="4">
    <mergeCell ref="B59:G59"/>
    <mergeCell ref="A1:G1"/>
    <mergeCell ref="A2:G2"/>
    <mergeCell ref="A3:G3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31" orientation="portrait" blackAndWhite="1" useFirstPageNumber="1" r:id="rId3"/>
  <headerFooter alignWithMargins="0">
    <oddHeader xml:space="preserve">&amp;C   </oddHeader>
    <oddFooter>&amp;C&amp;"Times New Roman,Bold"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33"/>
  <sheetViews>
    <sheetView view="pageBreakPreview" topLeftCell="A19" zoomScale="136" zoomScaleSheetLayoutView="136" zoomScalePageLayoutView="130" workbookViewId="0">
      <selection activeCell="N56" sqref="N56"/>
    </sheetView>
  </sheetViews>
  <sheetFormatPr defaultColWidth="9.109375" defaultRowHeight="13.2"/>
  <cols>
    <col min="1" max="1" width="4.6640625" style="8" customWidth="1"/>
    <col min="2" max="2" width="5" style="116" customWidth="1"/>
    <col min="3" max="3" width="36.33203125" style="9" customWidth="1"/>
    <col min="4" max="4" width="10" style="8" customWidth="1"/>
    <col min="5" max="6" width="8.6640625" style="6" customWidth="1"/>
    <col min="7" max="7" width="9.6640625" style="6" customWidth="1"/>
    <col min="8" max="8" width="8.6640625" style="6" customWidth="1"/>
    <col min="9" max="16384" width="9.109375" style="6"/>
  </cols>
  <sheetData>
    <row r="1" spans="1:9" ht="13.8">
      <c r="A1" s="1201" t="s">
        <v>132</v>
      </c>
      <c r="B1" s="1202"/>
      <c r="C1" s="1202"/>
      <c r="D1" s="1202"/>
      <c r="E1" s="1202"/>
      <c r="F1" s="1202"/>
      <c r="G1" s="1202"/>
      <c r="H1" s="1203"/>
      <c r="I1" s="125"/>
    </row>
    <row r="2" spans="1:9" ht="13.5" customHeight="1">
      <c r="A2" s="1206" t="s">
        <v>131</v>
      </c>
      <c r="B2" s="1207"/>
      <c r="C2" s="1207"/>
      <c r="D2" s="1207"/>
      <c r="E2" s="1207"/>
      <c r="F2" s="1207"/>
      <c r="G2" s="1207"/>
      <c r="H2" s="1208"/>
      <c r="I2" s="125"/>
    </row>
    <row r="3" spans="1:9" ht="15" customHeight="1">
      <c r="A3" s="1206" t="s">
        <v>493</v>
      </c>
      <c r="B3" s="1207"/>
      <c r="C3" s="1207"/>
      <c r="D3" s="1207"/>
      <c r="E3" s="1207"/>
      <c r="F3" s="1207"/>
      <c r="G3" s="1207"/>
      <c r="H3" s="1208"/>
      <c r="I3" s="125"/>
    </row>
    <row r="4" spans="1:9" ht="14.4" thickBot="1">
      <c r="A4" s="179"/>
      <c r="B4" s="1204" t="s">
        <v>54</v>
      </c>
      <c r="C4" s="1204"/>
      <c r="D4" s="1204"/>
      <c r="E4" s="1204"/>
      <c r="F4" s="1204"/>
      <c r="G4" s="1204"/>
      <c r="H4" s="1205"/>
      <c r="I4" s="125"/>
    </row>
    <row r="5" spans="1:9" ht="42.6" thickTop="1" thickBot="1">
      <c r="A5" s="1084" t="s">
        <v>20</v>
      </c>
      <c r="B5" s="1085" t="s">
        <v>21</v>
      </c>
      <c r="C5" s="1209" t="s">
        <v>22</v>
      </c>
      <c r="D5" s="1209"/>
      <c r="E5" s="1085" t="s">
        <v>23</v>
      </c>
      <c r="F5" s="1085" t="s">
        <v>24</v>
      </c>
      <c r="G5" s="1085" t="s">
        <v>72</v>
      </c>
      <c r="H5" s="1085" t="s">
        <v>0</v>
      </c>
      <c r="I5" s="125"/>
    </row>
    <row r="6" spans="1:9" s="739" customFormat="1" ht="14.4" thickTop="1">
      <c r="A6" s="749">
        <v>1</v>
      </c>
      <c r="B6" s="737">
        <v>2</v>
      </c>
      <c r="C6" s="1083">
        <v>3</v>
      </c>
      <c r="D6" s="1083">
        <v>4</v>
      </c>
      <c r="E6" s="1083">
        <v>5</v>
      </c>
      <c r="F6" s="1083">
        <v>6</v>
      </c>
      <c r="G6" s="1083">
        <v>7</v>
      </c>
      <c r="H6" s="1083">
        <v>8</v>
      </c>
      <c r="I6" s="738"/>
    </row>
    <row r="7" spans="1:9" ht="13.8">
      <c r="A7" s="970">
        <v>1</v>
      </c>
      <c r="B7" s="970">
        <v>5</v>
      </c>
      <c r="C7" s="969" t="s">
        <v>258</v>
      </c>
      <c r="D7" s="970" t="str">
        <f>'dem5'!D10</f>
        <v>Voted</v>
      </c>
      <c r="E7" s="750" t="s">
        <v>130</v>
      </c>
      <c r="F7" s="750">
        <v>1000</v>
      </c>
      <c r="G7" s="750">
        <v>1000</v>
      </c>
      <c r="H7" s="910">
        <v>1</v>
      </c>
      <c r="I7" s="125"/>
    </row>
    <row r="8" spans="1:9" ht="13.8">
      <c r="A8" s="970">
        <v>2</v>
      </c>
      <c r="B8" s="970">
        <v>6</v>
      </c>
      <c r="C8" s="969" t="s">
        <v>244</v>
      </c>
      <c r="D8" s="970" t="str">
        <f>'dem6'!D10</f>
        <v>Voted</v>
      </c>
      <c r="E8" s="750">
        <v>7144</v>
      </c>
      <c r="F8" s="751">
        <v>0</v>
      </c>
      <c r="G8" s="750">
        <v>7144</v>
      </c>
      <c r="H8" s="910">
        <v>2</v>
      </c>
      <c r="I8" s="125"/>
    </row>
    <row r="9" spans="1:9" ht="13.8">
      <c r="A9" s="970">
        <v>3</v>
      </c>
      <c r="B9" s="970">
        <v>7</v>
      </c>
      <c r="C9" s="969" t="s">
        <v>129</v>
      </c>
      <c r="D9" s="970" t="str">
        <f>'dem7'!D10</f>
        <v>Voted</v>
      </c>
      <c r="E9" s="750">
        <v>7000</v>
      </c>
      <c r="F9" s="750">
        <v>2500</v>
      </c>
      <c r="G9" s="750">
        <v>9500</v>
      </c>
      <c r="H9" s="910">
        <v>3</v>
      </c>
      <c r="I9" s="125"/>
    </row>
    <row r="10" spans="1:9" ht="26.4">
      <c r="A10" s="993">
        <v>4</v>
      </c>
      <c r="B10" s="993">
        <v>13</v>
      </c>
      <c r="C10" s="969" t="s">
        <v>189</v>
      </c>
      <c r="D10" s="970" t="str">
        <f>'dem13'!D10</f>
        <v>Voted</v>
      </c>
      <c r="E10" s="750">
        <v>22000</v>
      </c>
      <c r="F10" s="750">
        <v>34029</v>
      </c>
      <c r="G10" s="750">
        <v>56029</v>
      </c>
      <c r="H10" s="910">
        <v>5</v>
      </c>
      <c r="I10" s="125"/>
    </row>
    <row r="11" spans="1:9" ht="13.8">
      <c r="A11" s="970">
        <v>5</v>
      </c>
      <c r="B11" s="970">
        <v>14</v>
      </c>
      <c r="C11" s="969" t="s">
        <v>181</v>
      </c>
      <c r="D11" s="970" t="str">
        <f>'dem14'!D10</f>
        <v>Voted</v>
      </c>
      <c r="E11" s="750">
        <v>4200</v>
      </c>
      <c r="F11" s="751">
        <v>0</v>
      </c>
      <c r="G11" s="750">
        <v>4200</v>
      </c>
      <c r="H11" s="910">
        <v>7</v>
      </c>
      <c r="I11" s="125"/>
    </row>
    <row r="12" spans="1:9" ht="13.8">
      <c r="A12" s="970">
        <v>6</v>
      </c>
      <c r="B12" s="970">
        <v>15</v>
      </c>
      <c r="C12" s="969" t="s">
        <v>190</v>
      </c>
      <c r="D12" s="970" t="str">
        <f>'dem15'!D10</f>
        <v>Voted</v>
      </c>
      <c r="E12" s="750">
        <v>1025</v>
      </c>
      <c r="F12" s="751">
        <v>0</v>
      </c>
      <c r="G12" s="750">
        <v>1025</v>
      </c>
      <c r="H12" s="910">
        <v>8</v>
      </c>
      <c r="I12" s="125"/>
    </row>
    <row r="13" spans="1:9" ht="13.8">
      <c r="A13" s="970">
        <v>7</v>
      </c>
      <c r="B13" s="970">
        <v>17</v>
      </c>
      <c r="C13" s="969" t="s">
        <v>491</v>
      </c>
      <c r="D13" s="970" t="str">
        <f>'dem17'!D9</f>
        <v>Voted</v>
      </c>
      <c r="E13" s="750">
        <v>15000</v>
      </c>
      <c r="F13" s="751">
        <v>0</v>
      </c>
      <c r="G13" s="750">
        <v>15000</v>
      </c>
      <c r="H13" s="938">
        <v>9</v>
      </c>
      <c r="I13" s="125"/>
    </row>
    <row r="14" spans="1:9" ht="15" customHeight="1">
      <c r="A14" s="970">
        <v>8</v>
      </c>
      <c r="B14" s="970">
        <v>19</v>
      </c>
      <c r="C14" s="969" t="s">
        <v>271</v>
      </c>
      <c r="D14" s="970" t="str">
        <f>'dem19'!D10</f>
        <v>Voted</v>
      </c>
      <c r="E14" s="751">
        <v>0</v>
      </c>
      <c r="F14" s="750">
        <v>150000</v>
      </c>
      <c r="G14" s="750">
        <v>150000</v>
      </c>
      <c r="H14" s="910">
        <v>10</v>
      </c>
      <c r="I14" s="125"/>
    </row>
    <row r="15" spans="1:9" ht="13.8">
      <c r="A15" s="1199">
        <v>9</v>
      </c>
      <c r="B15" s="1199">
        <v>20</v>
      </c>
      <c r="C15" s="1197" t="s">
        <v>182</v>
      </c>
      <c r="D15" s="970" t="str">
        <f>'dem20'!D11</f>
        <v>Voted</v>
      </c>
      <c r="E15" s="750">
        <v>1920</v>
      </c>
      <c r="F15" s="751">
        <v>0</v>
      </c>
      <c r="G15" s="750">
        <v>1920</v>
      </c>
      <c r="H15" s="1199">
        <v>11</v>
      </c>
      <c r="I15" s="125"/>
    </row>
    <row r="16" spans="1:9" ht="13.8">
      <c r="A16" s="1200"/>
      <c r="B16" s="1200"/>
      <c r="C16" s="1198"/>
      <c r="D16" s="970" t="e">
        <f>#REF!</f>
        <v>#REF!</v>
      </c>
      <c r="E16" s="751">
        <v>0</v>
      </c>
      <c r="F16" s="751">
        <v>0</v>
      </c>
      <c r="G16" s="751">
        <v>0</v>
      </c>
      <c r="H16" s="1200"/>
      <c r="I16" s="125"/>
    </row>
    <row r="17" spans="1:9" ht="26.4">
      <c r="A17" s="993">
        <v>10</v>
      </c>
      <c r="B17" s="993">
        <v>28</v>
      </c>
      <c r="C17" s="969" t="s">
        <v>350</v>
      </c>
      <c r="D17" s="970" t="str">
        <f>'dem28'!D10</f>
        <v>Voted</v>
      </c>
      <c r="E17" s="750">
        <v>158</v>
      </c>
      <c r="F17" s="751">
        <v>0</v>
      </c>
      <c r="G17" s="750">
        <v>158</v>
      </c>
      <c r="H17" s="910">
        <v>12</v>
      </c>
      <c r="I17" s="125"/>
    </row>
    <row r="18" spans="1:9" ht="13.8">
      <c r="A18" s="970">
        <v>11</v>
      </c>
      <c r="B18" s="970">
        <v>30</v>
      </c>
      <c r="C18" s="969" t="s">
        <v>168</v>
      </c>
      <c r="D18" s="970" t="str">
        <f>'dem30'!D10</f>
        <v>Voted</v>
      </c>
      <c r="E18" s="750">
        <v>29371</v>
      </c>
      <c r="F18" s="751">
        <v>0</v>
      </c>
      <c r="G18" s="750">
        <v>29371</v>
      </c>
      <c r="H18" s="910">
        <v>13</v>
      </c>
      <c r="I18" s="125"/>
    </row>
    <row r="19" spans="1:9" ht="15" customHeight="1">
      <c r="A19" s="970">
        <v>12</v>
      </c>
      <c r="B19" s="970">
        <v>31</v>
      </c>
      <c r="C19" s="969" t="s">
        <v>188</v>
      </c>
      <c r="D19" s="970" t="str">
        <f>'dem31'!D10</f>
        <v>Voted</v>
      </c>
      <c r="E19" s="751">
        <v>0</v>
      </c>
      <c r="F19" s="750">
        <v>45445</v>
      </c>
      <c r="G19" s="750">
        <v>45445</v>
      </c>
      <c r="H19" s="910">
        <v>15</v>
      </c>
      <c r="I19" s="125"/>
    </row>
    <row r="20" spans="1:9" ht="14.25" customHeight="1">
      <c r="A20" s="970">
        <v>13</v>
      </c>
      <c r="B20" s="970">
        <v>33</v>
      </c>
      <c r="C20" s="969" t="s">
        <v>90</v>
      </c>
      <c r="D20" s="970" t="str">
        <f>'dem33'!D10</f>
        <v>Voted</v>
      </c>
      <c r="E20" s="751">
        <v>0</v>
      </c>
      <c r="F20" s="750">
        <v>4500</v>
      </c>
      <c r="G20" s="750">
        <v>4500</v>
      </c>
      <c r="H20" s="910">
        <v>17</v>
      </c>
      <c r="I20" s="125"/>
    </row>
    <row r="21" spans="1:9" ht="14.25" customHeight="1">
      <c r="A21" s="970">
        <v>14</v>
      </c>
      <c r="B21" s="970" t="s">
        <v>130</v>
      </c>
      <c r="C21" s="969" t="s">
        <v>180</v>
      </c>
      <c r="D21" s="971" t="str">
        <f>psc!D9</f>
        <v>Charged</v>
      </c>
      <c r="E21" s="984">
        <v>3000</v>
      </c>
      <c r="F21" s="1023">
        <v>0</v>
      </c>
      <c r="G21" s="985">
        <v>3000</v>
      </c>
      <c r="H21" s="964">
        <v>18</v>
      </c>
      <c r="I21" s="125"/>
    </row>
    <row r="22" spans="1:9" ht="14.25" customHeight="1">
      <c r="A22" s="970">
        <v>15</v>
      </c>
      <c r="B22" s="970">
        <v>34</v>
      </c>
      <c r="C22" s="969" t="s">
        <v>67</v>
      </c>
      <c r="D22" s="970" t="str">
        <f>'dem34'!D10</f>
        <v>Voted</v>
      </c>
      <c r="E22" s="750">
        <v>140000</v>
      </c>
      <c r="F22" s="750">
        <v>403642</v>
      </c>
      <c r="G22" s="750">
        <v>543642</v>
      </c>
      <c r="H22" s="910">
        <v>19</v>
      </c>
      <c r="I22" s="125"/>
    </row>
    <row r="23" spans="1:9" ht="14.25" customHeight="1">
      <c r="A23" s="970">
        <v>16</v>
      </c>
      <c r="B23" s="970">
        <v>35</v>
      </c>
      <c r="C23" s="969" t="s">
        <v>68</v>
      </c>
      <c r="D23" s="970" t="str">
        <f>'Dem35'!D10</f>
        <v>Voted</v>
      </c>
      <c r="E23" s="750">
        <v>566854</v>
      </c>
      <c r="F23" s="750">
        <v>127271</v>
      </c>
      <c r="G23" s="750">
        <v>694125</v>
      </c>
      <c r="H23" s="910">
        <v>22</v>
      </c>
      <c r="I23" s="125"/>
    </row>
    <row r="24" spans="1:9" ht="14.25" customHeight="1">
      <c r="A24" s="970">
        <v>17</v>
      </c>
      <c r="B24" s="970">
        <v>38</v>
      </c>
      <c r="C24" s="969" t="s">
        <v>69</v>
      </c>
      <c r="D24" s="970" t="str">
        <f>'dem38'!D10</f>
        <v>Voted</v>
      </c>
      <c r="E24" s="750">
        <v>17373</v>
      </c>
      <c r="F24" s="750">
        <v>7000</v>
      </c>
      <c r="G24" s="750">
        <v>24373</v>
      </c>
      <c r="H24" s="910">
        <v>25</v>
      </c>
      <c r="I24" s="125"/>
    </row>
    <row r="25" spans="1:9" ht="14.25" customHeight="1">
      <c r="A25" s="970">
        <v>18</v>
      </c>
      <c r="B25" s="970">
        <v>39</v>
      </c>
      <c r="C25" s="969" t="s">
        <v>191</v>
      </c>
      <c r="D25" s="970" t="str">
        <f>'dem39'!D10</f>
        <v>Voted</v>
      </c>
      <c r="E25" s="751">
        <v>0</v>
      </c>
      <c r="F25" s="750">
        <v>5000</v>
      </c>
      <c r="G25" s="750">
        <v>5000</v>
      </c>
      <c r="H25" s="910">
        <v>28</v>
      </c>
      <c r="I25" s="125"/>
    </row>
    <row r="26" spans="1:9" ht="14.25" customHeight="1">
      <c r="A26" s="970">
        <v>19</v>
      </c>
      <c r="B26" s="970">
        <v>40</v>
      </c>
      <c r="C26" s="969" t="s">
        <v>148</v>
      </c>
      <c r="D26" s="970" t="str">
        <f>dem40A!D10</f>
        <v>Voted</v>
      </c>
      <c r="E26" s="750">
        <v>2500</v>
      </c>
      <c r="F26" s="750">
        <v>1789</v>
      </c>
      <c r="G26" s="750">
        <v>4289</v>
      </c>
      <c r="H26" s="910">
        <v>29</v>
      </c>
      <c r="I26" s="125"/>
    </row>
    <row r="27" spans="1:9" ht="14.25" customHeight="1" thickBot="1">
      <c r="A27" s="1134">
        <v>20</v>
      </c>
      <c r="B27" s="1134">
        <v>41</v>
      </c>
      <c r="C27" s="1135" t="s">
        <v>183</v>
      </c>
      <c r="D27" s="1134" t="str">
        <f>'dem41'!D10</f>
        <v>Voted</v>
      </c>
      <c r="E27" s="1136">
        <v>1194644</v>
      </c>
      <c r="F27" s="1136">
        <v>4930</v>
      </c>
      <c r="G27" s="1136">
        <v>1199574</v>
      </c>
      <c r="H27" s="1134">
        <v>31</v>
      </c>
      <c r="I27" s="125"/>
    </row>
    <row r="28" spans="1:9" ht="15" thickTop="1" thickBot="1">
      <c r="A28" s="1137"/>
      <c r="B28" s="1137"/>
      <c r="C28" s="1138" t="s">
        <v>121</v>
      </c>
      <c r="D28" s="1137"/>
      <c r="E28" s="1139">
        <v>2012189</v>
      </c>
      <c r="F28" s="1139">
        <v>787106</v>
      </c>
      <c r="G28" s="1139">
        <v>2799295</v>
      </c>
      <c r="H28" s="1140"/>
      <c r="I28" s="388"/>
    </row>
    <row r="29" spans="1:9" ht="15" thickTop="1" thickBot="1">
      <c r="A29" s="1137"/>
      <c r="B29" s="1137"/>
      <c r="C29" s="1138" t="s">
        <v>122</v>
      </c>
      <c r="D29" s="1137"/>
      <c r="E29" s="1141"/>
      <c r="F29" s="1141">
        <v>100000</v>
      </c>
      <c r="G29" s="1139">
        <v>100000</v>
      </c>
      <c r="H29" s="1140"/>
      <c r="I29" s="388"/>
    </row>
    <row r="30" spans="1:9" ht="15" thickTop="1" thickBot="1">
      <c r="A30" s="1137"/>
      <c r="B30" s="1137"/>
      <c r="C30" s="1138" t="s">
        <v>123</v>
      </c>
      <c r="D30" s="1137"/>
      <c r="E30" s="1139">
        <v>2012189</v>
      </c>
      <c r="F30" s="1139">
        <v>687106</v>
      </c>
      <c r="G30" s="1139">
        <v>2699295</v>
      </c>
      <c r="H30" s="1140"/>
      <c r="I30" s="388"/>
    </row>
    <row r="31" spans="1:9" ht="17.100000000000001" customHeight="1" thickTop="1">
      <c r="A31" s="86"/>
      <c r="B31" s="86"/>
      <c r="C31" s="85"/>
      <c r="D31" s="86"/>
      <c r="E31" s="87"/>
      <c r="F31" s="87"/>
      <c r="G31" s="87"/>
      <c r="H31" s="72"/>
      <c r="I31" s="72"/>
    </row>
    <row r="32" spans="1:9" ht="17.100000000000001" customHeight="1">
      <c r="A32" s="86"/>
      <c r="B32" s="86"/>
      <c r="C32" s="85"/>
      <c r="D32" s="86"/>
      <c r="E32" s="87"/>
      <c r="F32" s="87"/>
      <c r="G32" s="87"/>
      <c r="H32" s="72"/>
      <c r="I32" s="72"/>
    </row>
    <row r="33" spans="1:8">
      <c r="A33" s="387"/>
      <c r="B33" s="47"/>
      <c r="C33" s="48"/>
      <c r="D33" s="7"/>
      <c r="E33" s="7"/>
      <c r="F33" s="7"/>
      <c r="G33" s="7"/>
      <c r="H33" s="7"/>
    </row>
  </sheetData>
  <autoFilter ref="A6:I30"/>
  <customSheetViews>
    <customSheetView guid="{A48B2B02-857B-4E03-8EC3-B83BCD408191}" scale="136" showPageBreaks="1" printArea="1" showAutoFilter="1" view="pageBreakPreview" topLeftCell="A7">
      <selection activeCell="F18" sqref="F18"/>
      <colBreaks count="1" manualBreakCount="1">
        <brk id="8" max="1048575" man="1"/>
      </colBreaks>
      <pageMargins left="0.82677165354330717" right="0.78740157480314965" top="0.78740157480314965" bottom="4.1338582677165361" header="0.35433070866141736" footer="3.5433070866141736"/>
      <printOptions horizontalCentered="1"/>
      <pageSetup paperSize="9" scale="90" orientation="portrait" r:id="rId1"/>
      <headerFooter alignWithMargins="0">
        <oddFooter>&amp;C{v}</oddFooter>
      </headerFooter>
      <autoFilter ref="A6:I46"/>
    </customSheetView>
    <customSheetView guid="{CBFC2224-D3AC-4AA3-8CE4-B555FCF23158}" scale="115" showPageBreaks="1" printArea="1" showAutoFilter="1" view="pageBreakPreview" topLeftCell="A19">
      <selection activeCell="D27" sqref="D27"/>
      <pageMargins left="0.74803149606299202" right="0.74803149606299202" top="0.74803149606299202" bottom="4.13" header="0.35" footer="3.67"/>
      <pageSetup paperSize="9" scale="97" orientation="portrait" r:id="rId2"/>
      <headerFooter alignWithMargins="0">
        <oddFooter>&amp;C&amp;"Times New Roman,Bold"&amp;11{iii}</oddFooter>
      </headerFooter>
      <autoFilter ref="B1:J1"/>
    </customSheetView>
    <customSheetView guid="{E4E8F753-76B4-42E1-AD26-8B3589CB8A4B}" scale="115" showPageBreaks="1" printArea="1" showAutoFilter="1" view="pageBreakPreview" showRuler="0" topLeftCell="A18">
      <selection activeCell="K12" sqref="K12"/>
      <pageMargins left="0.74803149606299202" right="0.74803149606299202" top="0.74803149606299202" bottom="4.13" header="0.35" footer="3.67"/>
      <pageSetup paperSize="9" orientation="portrait" r:id="rId3"/>
      <headerFooter alignWithMargins="0">
        <oddFooter>&amp;C&amp;"Times New Roman,Bold"&amp;11{iii}</oddFooter>
      </headerFooter>
      <autoFilter ref="B1:J1"/>
    </customSheetView>
    <customSheetView guid="{0A01029B-7B3B-461F-BED3-37847DEE34DD}" scale="115" showPageBreaks="1" printArea="1" showAutoFilter="1" view="pageBreakPreview" topLeftCell="A18">
      <selection activeCell="K12" sqref="K12"/>
      <pageMargins left="0.74803149606299202" right="0.74803149606299202" top="0.74803149606299202" bottom="4.13" header="0.35" footer="3.67"/>
      <pageSetup paperSize="9" orientation="portrait" r:id="rId4"/>
      <headerFooter alignWithMargins="0">
        <oddFooter>&amp;C&amp;"Times New Roman,Bold"&amp;11{iii}</oddFooter>
      </headerFooter>
      <autoFilter ref="B1:J1"/>
    </customSheetView>
    <customSheetView guid="{7CE36697-C418-4ED3-BCF0-EA686CB40E87}" scale="145" showPageBreaks="1" view="pageBreakPreview" showRuler="0" topLeftCell="B48">
      <selection activeCell="H58" sqref="H58"/>
      <pageMargins left="0.74803149606299202" right="0.74803149606299202" top="0.74803149606299202" bottom="0.383858268" header="0.511811023622047" footer="0.511811023622047"/>
      <pageSetup paperSize="9" orientation="portrait" r:id="rId5"/>
      <headerFooter alignWithMargins="0"/>
    </customSheetView>
    <customSheetView guid="{63DB0950-E90F-4380-862C-985B5EB19119}" scale="145" showPageBreaks="1" view="pageBreakPreview" showRuler="0" topLeftCell="A7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6"/>
      <headerFooter alignWithMargins="0"/>
    </customSheetView>
    <customSheetView guid="{F13B090A-ECDA-4418-9F13-644A873400E7}" scale="145" showPageBreaks="1" view="pageBreakPreview" showRuler="0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7"/>
      <headerFooter alignWithMargins="0"/>
    </customSheetView>
    <customSheetView guid="{BDCF7345-18B1-4C88-89F2-E67F940CDF85}" scale="115" showPageBreaks="1" printArea="1" showAutoFilter="1" view="pageBreakPreview" topLeftCell="A9">
      <selection activeCell="C13" sqref="C13"/>
      <pageMargins left="0.74803149606299202" right="0.74803149606299202" top="0.74803149606299202" bottom="4.13" header="0.35" footer="3.67"/>
      <pageSetup paperSize="9" orientation="portrait" r:id="rId8"/>
      <headerFooter alignWithMargins="0">
        <oddFooter>&amp;C&amp;"Times New Roman,Bold"&amp;11{iii}</oddFooter>
      </headerFooter>
      <autoFilter ref="B1:J1"/>
    </customSheetView>
    <customSheetView guid="{44B5F5DE-C96C-4269-969A-574D4EEEEEF5}" scale="115" showPageBreaks="1" showAutoFilter="1" view="pageBreakPreview" topLeftCell="A24">
      <selection activeCell="C14" sqref="C14"/>
      <pageMargins left="0.74803149606299202" right="0.74803149606299202" top="0.74803149606299202" bottom="4.13" header="0.35" footer="3"/>
      <pageSetup paperSize="9" orientation="portrait" r:id="rId9"/>
      <headerFooter alignWithMargins="0">
        <oddFooter>&amp;C{viii}</oddFooter>
      </headerFooter>
      <autoFilter ref="B1:J1"/>
    </customSheetView>
    <customSheetView guid="{C5F44875-2256-4473-BD8B-FE5F322CC657}" scale="136" showPageBreaks="1" printArea="1" showAutoFilter="1" view="pageBreakPreview" topLeftCell="A10">
      <selection activeCell="E28" sqref="E28"/>
      <colBreaks count="1" manualBreakCount="1">
        <brk id="8" max="1048575" man="1"/>
      </colBreaks>
      <pageMargins left="0.82677165354330717" right="0.78740157480314965" top="0.78740157480314965" bottom="4.1338582677165361" header="0.35433070866141736" footer="3.5433070866141736"/>
      <printOptions horizontalCentered="1"/>
      <pageSetup paperSize="9" scale="90" orientation="portrait" r:id="rId10"/>
      <headerFooter alignWithMargins="0">
        <oddFooter>&amp;C{v}</oddFooter>
      </headerFooter>
      <autoFilter ref="A6:I47"/>
    </customSheetView>
  </customSheetViews>
  <mergeCells count="9">
    <mergeCell ref="C15:C16"/>
    <mergeCell ref="A15:A16"/>
    <mergeCell ref="B15:B16"/>
    <mergeCell ref="A1:H1"/>
    <mergeCell ref="B4:H4"/>
    <mergeCell ref="A3:H3"/>
    <mergeCell ref="C5:D5"/>
    <mergeCell ref="A2:H2"/>
    <mergeCell ref="H15:H16"/>
  </mergeCells>
  <phoneticPr fontId="0" type="noConversion"/>
  <printOptions horizontalCentered="1"/>
  <pageMargins left="0.78740157480314965" right="0.78740157480314965" top="0.78740157480314965" bottom="4.1338582677165361" header="0.51181102362204722" footer="3.5433070866141736"/>
  <pageSetup paperSize="9" scale="93" orientation="portrait" r:id="rId11"/>
  <headerFooter alignWithMargins="0">
    <oddFooter>&amp;C{iii}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syncVertical="1" syncRef="B4" transitionEvaluation="1" codeName="Sheet8"/>
  <dimension ref="A1:T35"/>
  <sheetViews>
    <sheetView view="pageBreakPreview" topLeftCell="B4" zoomScaleNormal="115" zoomScaleSheetLayoutView="100" workbookViewId="0">
      <selection activeCell="N56" sqref="N56"/>
    </sheetView>
  </sheetViews>
  <sheetFormatPr defaultColWidth="12.33203125" defaultRowHeight="13.2"/>
  <cols>
    <col min="1" max="1" width="6.44140625" style="91" customWidth="1"/>
    <col min="2" max="2" width="7.6640625" style="112" customWidth="1"/>
    <col min="3" max="3" width="32.6640625" style="785" customWidth="1"/>
    <col min="4" max="4" width="7.6640625" style="82" customWidth="1"/>
    <col min="5" max="5" width="9.6640625" style="82" customWidth="1"/>
    <col min="6" max="7" width="9.6640625" style="73" customWidth="1"/>
    <col min="8" max="8" width="3.109375" style="73" customWidth="1"/>
    <col min="9" max="9" width="12.33203125" style="82"/>
    <col min="10" max="10" width="12.33203125" style="74"/>
    <col min="11" max="14" width="12.33203125" style="73"/>
    <col min="15" max="15" width="12.33203125" style="74"/>
    <col min="16" max="19" width="12.33203125" style="73"/>
    <col min="20" max="20" width="12.33203125" style="74"/>
    <col min="21" max="16384" width="12.33203125" style="73"/>
  </cols>
  <sheetData>
    <row r="1" spans="1:15" ht="13.5" customHeight="1">
      <c r="A1" s="1210" t="s">
        <v>18</v>
      </c>
      <c r="B1" s="1210"/>
      <c r="C1" s="1210"/>
      <c r="D1" s="1210"/>
      <c r="E1" s="1210"/>
      <c r="F1" s="1210"/>
      <c r="G1" s="1210"/>
      <c r="H1" s="650"/>
    </row>
    <row r="2" spans="1:15" ht="16.2" customHeight="1">
      <c r="A2" s="1211" t="s">
        <v>19</v>
      </c>
      <c r="B2" s="1211"/>
      <c r="C2" s="1211"/>
      <c r="D2" s="1211"/>
      <c r="E2" s="1211"/>
      <c r="F2" s="1211"/>
      <c r="G2" s="1211"/>
      <c r="H2" s="651"/>
    </row>
    <row r="3" spans="1:15" ht="28.2" customHeight="1">
      <c r="A3" s="1216" t="s">
        <v>533</v>
      </c>
      <c r="B3" s="1216"/>
      <c r="C3" s="1216"/>
      <c r="D3" s="1216"/>
      <c r="E3" s="1216"/>
      <c r="F3" s="1216"/>
      <c r="G3" s="1216"/>
      <c r="H3" s="648"/>
    </row>
    <row r="4" spans="1:15" ht="13.5" customHeight="1">
      <c r="A4" s="34"/>
      <c r="B4" s="1217"/>
      <c r="C4" s="1217"/>
      <c r="D4" s="1217"/>
      <c r="E4" s="1217"/>
      <c r="F4" s="1217"/>
      <c r="G4" s="1217"/>
      <c r="H4" s="649"/>
    </row>
    <row r="5" spans="1:15" ht="13.5" customHeight="1">
      <c r="A5" s="34"/>
      <c r="B5" s="476"/>
      <c r="C5" s="6"/>
      <c r="D5" s="35"/>
      <c r="E5" s="36" t="s">
        <v>25</v>
      </c>
      <c r="F5" s="36" t="s">
        <v>26</v>
      </c>
      <c r="G5" s="36" t="s">
        <v>145</v>
      </c>
      <c r="H5" s="33"/>
    </row>
    <row r="6" spans="1:15" ht="13.5" customHeight="1">
      <c r="A6" s="34"/>
      <c r="B6" s="41" t="s">
        <v>27</v>
      </c>
      <c r="C6" s="6" t="s">
        <v>28</v>
      </c>
      <c r="D6" s="38" t="s">
        <v>73</v>
      </c>
      <c r="E6" s="32">
        <v>134841</v>
      </c>
      <c r="F6" s="32">
        <v>267133</v>
      </c>
      <c r="G6" s="32">
        <f>SUM(E6:F6)</f>
        <v>401974</v>
      </c>
      <c r="H6" s="32"/>
    </row>
    <row r="7" spans="1:15" ht="15.75" customHeight="1">
      <c r="A7" s="34"/>
      <c r="B7" s="41" t="s">
        <v>380</v>
      </c>
      <c r="C7" s="6" t="s">
        <v>379</v>
      </c>
      <c r="D7" s="38" t="s">
        <v>73</v>
      </c>
      <c r="E7" s="32">
        <v>4698</v>
      </c>
      <c r="F7" s="32">
        <v>144600</v>
      </c>
      <c r="G7" s="32">
        <f>SUM(E7:F7)</f>
        <v>149298</v>
      </c>
      <c r="H7" s="32"/>
    </row>
    <row r="8" spans="1:15" ht="10.199999999999999" customHeight="1">
      <c r="A8" s="34"/>
      <c r="B8" s="41"/>
      <c r="C8" s="6"/>
      <c r="D8" s="38"/>
      <c r="E8" s="32"/>
      <c r="F8" s="32"/>
      <c r="G8" s="32"/>
      <c r="H8" s="32"/>
    </row>
    <row r="9" spans="1:15" ht="13.5" customHeight="1">
      <c r="A9" s="34"/>
      <c r="B9" s="41" t="s">
        <v>44</v>
      </c>
      <c r="C9" s="712" t="s">
        <v>30</v>
      </c>
      <c r="D9" s="40"/>
      <c r="E9" s="33"/>
      <c r="F9" s="33"/>
      <c r="G9" s="33"/>
      <c r="H9" s="33"/>
    </row>
    <row r="10" spans="1:15" ht="13.5" customHeight="1">
      <c r="A10" s="34"/>
      <c r="B10" s="37"/>
      <c r="C10" s="712" t="s">
        <v>141</v>
      </c>
      <c r="D10" s="40" t="s">
        <v>73</v>
      </c>
      <c r="E10" s="33" t="s">
        <v>130</v>
      </c>
      <c r="F10" s="390">
        <f>G27</f>
        <v>1000</v>
      </c>
      <c r="G10" s="33">
        <f>SUM(E10:F10)</f>
        <v>1000</v>
      </c>
      <c r="H10" s="33"/>
    </row>
    <row r="11" spans="1:15">
      <c r="A11" s="34"/>
      <c r="B11" s="41" t="s">
        <v>72</v>
      </c>
      <c r="C11" s="6" t="s">
        <v>382</v>
      </c>
      <c r="D11" s="42" t="s">
        <v>73</v>
      </c>
      <c r="E11" s="43">
        <f>SUM(E6:E10)</f>
        <v>139539</v>
      </c>
      <c r="F11" s="43">
        <f>SUM(F6:F10)</f>
        <v>412733</v>
      </c>
      <c r="G11" s="43">
        <f>SUM(E11:F11)</f>
        <v>552272</v>
      </c>
      <c r="H11" s="32"/>
    </row>
    <row r="12" spans="1:15">
      <c r="A12" s="34"/>
      <c r="B12" s="37"/>
      <c r="C12" s="6"/>
      <c r="D12" s="31"/>
      <c r="E12" s="31"/>
      <c r="F12" s="38"/>
      <c r="G12" s="31"/>
      <c r="H12" s="31"/>
    </row>
    <row r="13" spans="1:15">
      <c r="A13" s="34"/>
      <c r="B13" s="41" t="s">
        <v>509</v>
      </c>
      <c r="C13" s="476" t="s">
        <v>45</v>
      </c>
      <c r="D13" s="476"/>
      <c r="E13" s="476"/>
      <c r="F13" s="44"/>
      <c r="G13" s="476"/>
      <c r="H13" s="30"/>
    </row>
    <row r="14" spans="1:15" s="1" customFormat="1" ht="11.4" customHeight="1">
      <c r="B14" s="624"/>
      <c r="C14" s="784"/>
      <c r="I14" s="1212"/>
      <c r="J14" s="1212"/>
      <c r="K14" s="1213"/>
      <c r="L14" s="1213"/>
      <c r="M14" s="1213"/>
      <c r="N14" s="1213"/>
      <c r="O14" s="1213"/>
    </row>
    <row r="15" spans="1:15" s="1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394"/>
      <c r="I15" s="1214"/>
      <c r="J15" s="1214"/>
      <c r="K15" s="1215"/>
      <c r="L15" s="1215"/>
      <c r="M15" s="1215"/>
      <c r="N15" s="1215"/>
      <c r="O15" s="1215"/>
    </row>
    <row r="16" spans="1:15" s="1" customFormat="1" ht="14.4" thickTop="1" thickBot="1">
      <c r="A16" s="45"/>
      <c r="B16" s="199"/>
      <c r="C16" s="990" t="s">
        <v>46</v>
      </c>
      <c r="D16" s="199"/>
      <c r="E16" s="199" t="s">
        <v>74</v>
      </c>
      <c r="F16" s="199" t="s">
        <v>146</v>
      </c>
      <c r="G16" s="46" t="s">
        <v>145</v>
      </c>
      <c r="H16" s="33"/>
      <c r="I16" s="94"/>
      <c r="J16" s="95"/>
      <c r="K16" s="96"/>
      <c r="L16" s="96"/>
      <c r="M16" s="96"/>
      <c r="N16" s="96"/>
      <c r="O16" s="187"/>
    </row>
    <row r="17" spans="1:11" ht="16.2" customHeight="1" thickTop="1">
      <c r="B17" s="822"/>
      <c r="C17" s="802" t="s">
        <v>32</v>
      </c>
      <c r="I17" s="197"/>
      <c r="J17" s="855"/>
      <c r="K17" s="76"/>
    </row>
    <row r="18" spans="1:11" ht="26.4">
      <c r="A18" s="132" t="s">
        <v>77</v>
      </c>
      <c r="B18" s="138">
        <v>4202</v>
      </c>
      <c r="C18" s="802" t="s">
        <v>299</v>
      </c>
      <c r="I18" s="197"/>
      <c r="J18" s="855"/>
      <c r="K18" s="76"/>
    </row>
    <row r="19" spans="1:11" ht="16.2" customHeight="1">
      <c r="B19" s="824">
        <v>4</v>
      </c>
      <c r="C19" s="785" t="s">
        <v>16</v>
      </c>
      <c r="I19" s="197"/>
      <c r="J19" s="855"/>
      <c r="K19" s="76"/>
    </row>
    <row r="20" spans="1:11" ht="16.2" customHeight="1">
      <c r="B20" s="920">
        <v>4.8</v>
      </c>
      <c r="C20" s="802" t="s">
        <v>38</v>
      </c>
      <c r="I20" s="197"/>
      <c r="J20" s="855"/>
      <c r="K20" s="76"/>
    </row>
    <row r="21" spans="1:11" ht="16.2" customHeight="1">
      <c r="B21" s="921">
        <v>60</v>
      </c>
      <c r="C21" s="785" t="s">
        <v>66</v>
      </c>
      <c r="I21" s="197"/>
      <c r="J21" s="855"/>
      <c r="K21" s="76"/>
    </row>
    <row r="22" spans="1:11" ht="16.2" customHeight="1">
      <c r="B22" s="922" t="s">
        <v>155</v>
      </c>
      <c r="C22" s="785" t="s">
        <v>300</v>
      </c>
      <c r="D22" s="720"/>
      <c r="E22" s="720">
        <v>1000</v>
      </c>
      <c r="F22" s="721">
        <v>0</v>
      </c>
      <c r="G22" s="721">
        <f t="shared" ref="G22" si="0">SUM(E22:F22)</f>
        <v>1000</v>
      </c>
      <c r="I22" s="197"/>
      <c r="J22" s="855"/>
      <c r="K22" s="76"/>
    </row>
    <row r="23" spans="1:11" ht="16.2" customHeight="1">
      <c r="A23" s="91" t="s">
        <v>72</v>
      </c>
      <c r="B23" s="921">
        <v>60</v>
      </c>
      <c r="C23" s="785" t="s">
        <v>66</v>
      </c>
      <c r="D23" s="720"/>
      <c r="E23" s="720">
        <f>SUM(E22:E22)</f>
        <v>1000</v>
      </c>
      <c r="F23" s="721">
        <f>SUM(F22:F22)</f>
        <v>0</v>
      </c>
      <c r="G23" s="721">
        <f>SUM(G22:G22)</f>
        <v>1000</v>
      </c>
      <c r="H23" s="91"/>
      <c r="I23" s="197"/>
      <c r="J23" s="855"/>
      <c r="K23" s="76"/>
    </row>
    <row r="24" spans="1:11" ht="16.2" customHeight="1">
      <c r="A24" s="91" t="s">
        <v>72</v>
      </c>
      <c r="B24" s="920">
        <v>4.8</v>
      </c>
      <c r="C24" s="802" t="s">
        <v>38</v>
      </c>
      <c r="D24" s="720"/>
      <c r="E24" s="720">
        <f t="shared" ref="E24:G27" si="1">E23</f>
        <v>1000</v>
      </c>
      <c r="F24" s="721">
        <f>F23</f>
        <v>0</v>
      </c>
      <c r="G24" s="721">
        <f t="shared" si="1"/>
        <v>1000</v>
      </c>
      <c r="H24" s="91"/>
      <c r="I24" s="197"/>
      <c r="J24" s="855"/>
      <c r="K24" s="76"/>
    </row>
    <row r="25" spans="1:11" ht="16.2" customHeight="1">
      <c r="A25" s="91" t="s">
        <v>72</v>
      </c>
      <c r="B25" s="824">
        <v>4</v>
      </c>
      <c r="C25" s="785" t="s">
        <v>16</v>
      </c>
      <c r="D25" s="720"/>
      <c r="E25" s="720">
        <f t="shared" si="1"/>
        <v>1000</v>
      </c>
      <c r="F25" s="721">
        <f>F24</f>
        <v>0</v>
      </c>
      <c r="G25" s="721">
        <f t="shared" si="1"/>
        <v>1000</v>
      </c>
      <c r="H25" s="91"/>
      <c r="I25" s="197"/>
      <c r="J25" s="855"/>
      <c r="K25" s="76"/>
    </row>
    <row r="26" spans="1:11" ht="27.6" customHeight="1">
      <c r="A26" s="628" t="s">
        <v>72</v>
      </c>
      <c r="B26" s="991">
        <v>4202</v>
      </c>
      <c r="C26" s="188" t="s">
        <v>299</v>
      </c>
      <c r="D26" s="720"/>
      <c r="E26" s="620">
        <f t="shared" si="1"/>
        <v>1000</v>
      </c>
      <c r="F26" s="516">
        <f>F25</f>
        <v>0</v>
      </c>
      <c r="G26" s="516">
        <f t="shared" si="1"/>
        <v>1000</v>
      </c>
      <c r="H26" s="91"/>
    </row>
    <row r="27" spans="1:11" ht="16.2" customHeight="1">
      <c r="A27" s="721" t="s">
        <v>72</v>
      </c>
      <c r="B27" s="946"/>
      <c r="C27" s="992" t="s">
        <v>32</v>
      </c>
      <c r="D27" s="720"/>
      <c r="E27" s="720">
        <f>E26</f>
        <v>1000</v>
      </c>
      <c r="F27" s="721">
        <f>F26</f>
        <v>0</v>
      </c>
      <c r="G27" s="721">
        <f t="shared" si="1"/>
        <v>1000</v>
      </c>
      <c r="H27" s="91"/>
    </row>
    <row r="28" spans="1:11" ht="16.2" customHeight="1">
      <c r="A28" s="721" t="s">
        <v>72</v>
      </c>
      <c r="B28" s="946"/>
      <c r="C28" s="992" t="s">
        <v>73</v>
      </c>
      <c r="D28" s="720"/>
      <c r="E28" s="720">
        <f>E27</f>
        <v>1000</v>
      </c>
      <c r="F28" s="720">
        <f t="shared" ref="F28:G28" si="2">F27</f>
        <v>0</v>
      </c>
      <c r="G28" s="720">
        <f t="shared" si="2"/>
        <v>1000</v>
      </c>
      <c r="H28" s="91"/>
    </row>
    <row r="30" spans="1:11">
      <c r="A30" s="91" t="s">
        <v>532</v>
      </c>
    </row>
    <row r="32" spans="1:11">
      <c r="D32" s="100"/>
      <c r="E32" s="100"/>
      <c r="F32" s="91"/>
      <c r="G32" s="91"/>
    </row>
    <row r="33" spans="4:7">
      <c r="D33" s="1154"/>
      <c r="E33" s="389"/>
      <c r="F33" s="1154"/>
      <c r="G33" s="389"/>
    </row>
    <row r="34" spans="4:7">
      <c r="D34" s="100"/>
      <c r="E34" s="100"/>
      <c r="F34" s="100"/>
      <c r="G34" s="100"/>
    </row>
    <row r="35" spans="4:7">
      <c r="D35" s="100"/>
      <c r="E35" s="100"/>
      <c r="F35" s="91"/>
      <c r="G35" s="91"/>
    </row>
  </sheetData>
  <customSheetViews>
    <customSheetView guid="{A48B2B02-857B-4E03-8EC3-B83BCD408191}" showPageBreaks="1" printArea="1" view="pageBreakPreview" topLeftCell="A91">
      <selection activeCell="C67" sqref="C67"/>
      <rowBreaks count="1" manualBreakCount="1">
        <brk id="38" min="2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3" firstPageNumber="5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</customSheetView>
    <customSheetView guid="{C5F44875-2256-4473-BD8B-FE5F322CC657}" showPageBreaks="1" printArea="1" view="pageBreakPreview">
      <selection activeCell="E10" sqref="E10"/>
      <rowBreaks count="1" manualBreakCount="1">
        <brk id="38" min="2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3" firstPageNumber="5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</customSheetView>
  </customSheetViews>
  <mergeCells count="8">
    <mergeCell ref="A1:G1"/>
    <mergeCell ref="A2:G2"/>
    <mergeCell ref="I14:O14"/>
    <mergeCell ref="I15:J15"/>
    <mergeCell ref="K15:O15"/>
    <mergeCell ref="A3:G3"/>
    <mergeCell ref="B4:G4"/>
    <mergeCell ref="B15:G15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orientation="portrait" blackAndWhite="1" useFirstPageNumber="1" r:id="rId3"/>
  <headerFooter alignWithMargins="0">
    <oddHeader xml:space="preserve">&amp;C   </oddHeader>
    <oddFooter>&amp;C&amp;"Times New Roman,Bold"&amp;P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syncVertical="1" syncRef="B19" transitionEvaluation="1" codeName="Sheet10"/>
  <dimension ref="A1:N38"/>
  <sheetViews>
    <sheetView view="pageBreakPreview" topLeftCell="B19" zoomScaleSheetLayoutView="100" workbookViewId="0">
      <selection activeCell="N56" sqref="N56"/>
    </sheetView>
  </sheetViews>
  <sheetFormatPr defaultColWidth="12.44140625" defaultRowHeight="13.2"/>
  <cols>
    <col min="1" max="2" width="7.6640625" style="231" customWidth="1"/>
    <col min="3" max="3" width="30.6640625" style="317" customWidth="1"/>
    <col min="4" max="7" width="9.6640625" style="231" customWidth="1"/>
    <col min="8" max="8" width="3.109375" style="231" customWidth="1"/>
    <col min="9" max="9" width="12.44140625" style="504"/>
    <col min="10" max="11" width="12.44140625" style="234"/>
    <col min="12" max="12" width="9.33203125" style="234" customWidth="1"/>
    <col min="13" max="13" width="8" style="234" customWidth="1"/>
    <col min="14" max="14" width="12.44140625" style="232"/>
    <col min="15" max="16384" width="12.44140625" style="231"/>
  </cols>
  <sheetData>
    <row r="1" spans="1:14" s="325" customFormat="1" ht="15" customHeight="1">
      <c r="A1" s="1220" t="s">
        <v>156</v>
      </c>
      <c r="B1" s="1220"/>
      <c r="C1" s="1220"/>
      <c r="D1" s="1220"/>
      <c r="E1" s="1220"/>
      <c r="F1" s="1220"/>
      <c r="G1" s="1220"/>
      <c r="H1" s="1024"/>
      <c r="I1" s="1026"/>
      <c r="J1" s="1025"/>
      <c r="K1" s="1025"/>
      <c r="L1" s="1025"/>
      <c r="M1" s="1025"/>
      <c r="N1" s="1027"/>
    </row>
    <row r="2" spans="1:14" s="325" customFormat="1" ht="15" customHeight="1">
      <c r="A2" s="1220" t="s">
        <v>157</v>
      </c>
      <c r="B2" s="1220"/>
      <c r="C2" s="1220"/>
      <c r="D2" s="1220"/>
      <c r="E2" s="1220"/>
      <c r="F2" s="1220"/>
      <c r="G2" s="1220"/>
      <c r="H2" s="1024"/>
      <c r="I2" s="1026"/>
      <c r="J2" s="1025"/>
      <c r="K2" s="1025"/>
      <c r="L2" s="1025"/>
      <c r="M2" s="1025"/>
      <c r="N2" s="1027"/>
    </row>
    <row r="3" spans="1:14" ht="30.6" customHeight="1">
      <c r="A3" s="1221" t="s">
        <v>534</v>
      </c>
      <c r="B3" s="1221"/>
      <c r="C3" s="1221"/>
      <c r="D3" s="1221"/>
      <c r="E3" s="1221"/>
      <c r="F3" s="1221"/>
      <c r="G3" s="1221"/>
      <c r="H3" s="739"/>
    </row>
    <row r="4" spans="1:14" ht="13.5" customHeight="1">
      <c r="A4" s="34"/>
      <c r="B4" s="1217"/>
      <c r="C4" s="1217"/>
      <c r="D4" s="1217"/>
      <c r="E4" s="1217"/>
      <c r="F4" s="1217"/>
      <c r="G4" s="1217"/>
      <c r="H4" s="508"/>
    </row>
    <row r="5" spans="1:14" ht="13.5" customHeight="1">
      <c r="A5" s="34"/>
      <c r="B5" s="30"/>
      <c r="C5" s="6"/>
      <c r="D5" s="35"/>
      <c r="E5" s="36" t="s">
        <v>25</v>
      </c>
      <c r="F5" s="36" t="s">
        <v>26</v>
      </c>
      <c r="G5" s="36" t="s">
        <v>145</v>
      </c>
      <c r="H5" s="33"/>
    </row>
    <row r="6" spans="1:14" ht="13.5" customHeight="1">
      <c r="A6" s="34"/>
      <c r="B6" s="41" t="s">
        <v>27</v>
      </c>
      <c r="C6" s="6" t="s">
        <v>28</v>
      </c>
      <c r="D6" s="38" t="s">
        <v>73</v>
      </c>
      <c r="E6" s="32">
        <v>261955</v>
      </c>
      <c r="F6" s="396">
        <v>0</v>
      </c>
      <c r="G6" s="32">
        <f>SUM(E6:F6)</f>
        <v>261955</v>
      </c>
      <c r="H6" s="32"/>
    </row>
    <row r="7" spans="1:14" ht="16.5" customHeight="1">
      <c r="A7" s="34"/>
      <c r="B7" s="399" t="s">
        <v>29</v>
      </c>
      <c r="C7" s="68" t="s">
        <v>383</v>
      </c>
      <c r="D7" s="38" t="s">
        <v>73</v>
      </c>
      <c r="E7" s="32">
        <v>95000</v>
      </c>
      <c r="F7" s="396">
        <v>0</v>
      </c>
      <c r="G7" s="32">
        <f>SUM(E7:F7)</f>
        <v>95000</v>
      </c>
      <c r="H7" s="32"/>
    </row>
    <row r="8" spans="1:14" ht="13.5" customHeight="1">
      <c r="A8" s="34"/>
      <c r="B8" s="399"/>
      <c r="C8" s="68"/>
      <c r="D8" s="38"/>
      <c r="E8" s="32"/>
      <c r="F8" s="396"/>
      <c r="G8" s="32"/>
      <c r="H8" s="32"/>
    </row>
    <row r="9" spans="1:14" ht="13.5" customHeight="1">
      <c r="A9" s="34"/>
      <c r="B9" s="41" t="s">
        <v>381</v>
      </c>
      <c r="C9" s="712" t="s">
        <v>30</v>
      </c>
      <c r="D9" s="40"/>
      <c r="E9" s="33"/>
      <c r="F9" s="397"/>
      <c r="G9" s="33"/>
      <c r="H9" s="33"/>
    </row>
    <row r="10" spans="1:14" ht="13.5" customHeight="1">
      <c r="A10" s="34"/>
      <c r="B10" s="37"/>
      <c r="C10" s="712" t="s">
        <v>141</v>
      </c>
      <c r="D10" s="40" t="s">
        <v>73</v>
      </c>
      <c r="E10" s="33">
        <f>G25</f>
        <v>7144</v>
      </c>
      <c r="F10" s="175">
        <v>0</v>
      </c>
      <c r="G10" s="33">
        <f>SUM(E10:F10)</f>
        <v>7144</v>
      </c>
      <c r="H10" s="33"/>
    </row>
    <row r="11" spans="1:14" ht="13.5" customHeight="1">
      <c r="A11" s="34"/>
      <c r="B11" s="41" t="s">
        <v>72</v>
      </c>
      <c r="C11" s="6" t="s">
        <v>382</v>
      </c>
      <c r="D11" s="42" t="s">
        <v>73</v>
      </c>
      <c r="E11" s="43">
        <f>SUM(E6:E10)</f>
        <v>364099</v>
      </c>
      <c r="F11" s="398">
        <f>SUM(F6:F10)</f>
        <v>0</v>
      </c>
      <c r="G11" s="43">
        <f>SUM(E11:F11)</f>
        <v>364099</v>
      </c>
      <c r="H11" s="32"/>
    </row>
    <row r="12" spans="1:14" ht="13.5" customHeight="1">
      <c r="A12" s="34"/>
      <c r="B12" s="37"/>
      <c r="C12" s="6"/>
      <c r="D12" s="31"/>
      <c r="E12" s="31"/>
      <c r="F12" s="38"/>
      <c r="G12" s="31"/>
      <c r="H12" s="31"/>
    </row>
    <row r="13" spans="1:14" ht="13.5" customHeight="1">
      <c r="A13" s="34"/>
      <c r="B13" s="41" t="s">
        <v>509</v>
      </c>
      <c r="C13" s="476" t="s">
        <v>45</v>
      </c>
      <c r="D13" s="476"/>
      <c r="E13" s="476"/>
      <c r="F13" s="44"/>
      <c r="G13" s="476"/>
      <c r="H13" s="30"/>
    </row>
    <row r="14" spans="1:14" ht="13.5" customHeight="1">
      <c r="A14" s="34"/>
      <c r="B14" s="37"/>
      <c r="C14" s="6"/>
      <c r="D14" s="30"/>
      <c r="E14" s="30"/>
      <c r="F14" s="44"/>
      <c r="G14" s="30"/>
      <c r="H14" s="30"/>
    </row>
    <row r="15" spans="1:14" s="236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394"/>
      <c r="J15" s="505"/>
      <c r="K15" s="505"/>
      <c r="L15" s="505"/>
      <c r="M15" s="505"/>
    </row>
    <row r="16" spans="1:14" s="236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  <c r="I16" s="505"/>
      <c r="K16" s="505"/>
      <c r="L16" s="505"/>
      <c r="M16" s="505"/>
    </row>
    <row r="17" spans="1:14" s="73" customFormat="1" ht="15" customHeight="1" thickTop="1">
      <c r="A17" s="511"/>
      <c r="B17" s="780"/>
      <c r="C17" s="788" t="s">
        <v>76</v>
      </c>
      <c r="D17" s="143"/>
      <c r="E17" s="230"/>
      <c r="F17" s="230"/>
      <c r="G17" s="512"/>
      <c r="H17" s="512"/>
    </row>
    <row r="18" spans="1:14" s="73" customFormat="1" ht="15" customHeight="1">
      <c r="A18" s="76" t="s">
        <v>77</v>
      </c>
      <c r="B18" s="513">
        <v>2250</v>
      </c>
      <c r="C18" s="788" t="s">
        <v>158</v>
      </c>
      <c r="D18" s="131"/>
      <c r="E18" s="514"/>
      <c r="F18" s="514"/>
      <c r="G18" s="82"/>
      <c r="H18" s="82"/>
    </row>
    <row r="19" spans="1:14" s="627" customFormat="1" ht="15" customHeight="1">
      <c r="A19" s="105"/>
      <c r="B19" s="1028">
        <v>0.10299999999999999</v>
      </c>
      <c r="C19" s="110" t="s">
        <v>506</v>
      </c>
      <c r="D19" s="1029"/>
      <c r="E19" s="1030"/>
      <c r="F19" s="1030"/>
      <c r="G19" s="1031"/>
      <c r="H19" s="1031"/>
    </row>
    <row r="20" spans="1:14" s="1032" customFormat="1" ht="26.4">
      <c r="A20" s="105"/>
      <c r="B20" s="786">
        <v>0.68</v>
      </c>
      <c r="C20" s="111" t="s">
        <v>363</v>
      </c>
      <c r="H20" s="778"/>
      <c r="I20" s="1034"/>
      <c r="J20" s="1033"/>
      <c r="K20" s="1033"/>
      <c r="L20" s="1033"/>
      <c r="M20" s="1033"/>
      <c r="N20" s="1035"/>
    </row>
    <row r="21" spans="1:14" s="1032" customFormat="1" ht="15" customHeight="1">
      <c r="A21" s="105"/>
      <c r="B21" s="629" t="s">
        <v>364</v>
      </c>
      <c r="C21" s="733" t="s">
        <v>289</v>
      </c>
      <c r="D21" s="1036"/>
      <c r="E21" s="1037">
        <v>7144</v>
      </c>
      <c r="F21" s="1036">
        <v>0</v>
      </c>
      <c r="G21" s="1036">
        <f>SUM(E21:F21)</f>
        <v>7144</v>
      </c>
      <c r="H21" s="1038"/>
      <c r="I21" s="1034"/>
      <c r="J21" s="1033"/>
      <c r="K21" s="1033"/>
      <c r="L21" s="1033"/>
      <c r="M21" s="1033"/>
      <c r="N21" s="1035"/>
    </row>
    <row r="22" spans="1:14" s="1032" customFormat="1" ht="26.4">
      <c r="A22" s="701" t="s">
        <v>72</v>
      </c>
      <c r="B22" s="787">
        <v>0.68</v>
      </c>
      <c r="C22" s="733" t="s">
        <v>363</v>
      </c>
      <c r="D22" s="1039"/>
      <c r="E22" s="1040">
        <f>SUM(E21:E21)</f>
        <v>7144</v>
      </c>
      <c r="F22" s="1040">
        <f t="shared" ref="F22:G22" si="0">SUM(F21:F21)</f>
        <v>0</v>
      </c>
      <c r="G22" s="935">
        <f t="shared" si="0"/>
        <v>7144</v>
      </c>
      <c r="H22" s="1041"/>
      <c r="I22" s="1034"/>
      <c r="J22" s="1033"/>
      <c r="K22" s="1033"/>
      <c r="L22" s="1033"/>
      <c r="M22" s="1033"/>
      <c r="N22" s="1035"/>
    </row>
    <row r="23" spans="1:14" s="1032" customFormat="1" ht="15" customHeight="1">
      <c r="A23" s="701" t="s">
        <v>72</v>
      </c>
      <c r="B23" s="1042">
        <v>0.10299999999999999</v>
      </c>
      <c r="C23" s="110" t="s">
        <v>506</v>
      </c>
      <c r="D23" s="1043"/>
      <c r="E23" s="1043">
        <f>E22</f>
        <v>7144</v>
      </c>
      <c r="F23" s="1043">
        <f t="shared" ref="F23:G23" si="1">F22</f>
        <v>0</v>
      </c>
      <c r="G23" s="1043">
        <f t="shared" si="1"/>
        <v>7144</v>
      </c>
      <c r="I23" s="1034"/>
      <c r="J23" s="1033"/>
      <c r="K23" s="1033"/>
      <c r="L23" s="1033"/>
      <c r="M23" s="1033"/>
      <c r="N23" s="1035"/>
    </row>
    <row r="24" spans="1:14" s="1032" customFormat="1" ht="15" customHeight="1">
      <c r="A24" s="1044" t="s">
        <v>72</v>
      </c>
      <c r="B24" s="1045">
        <v>2250</v>
      </c>
      <c r="C24" s="83" t="s">
        <v>158</v>
      </c>
      <c r="D24" s="1046"/>
      <c r="E24" s="1046">
        <f t="shared" ref="E24:E26" si="2">E23</f>
        <v>7144</v>
      </c>
      <c r="F24" s="1046">
        <f t="shared" ref="F24" si="3">F23</f>
        <v>0</v>
      </c>
      <c r="G24" s="1046">
        <f>G23</f>
        <v>7144</v>
      </c>
      <c r="I24" s="1034"/>
      <c r="J24" s="1033"/>
      <c r="K24" s="1033"/>
      <c r="L24" s="1033"/>
      <c r="M24" s="1033"/>
      <c r="N24" s="1035"/>
    </row>
    <row r="25" spans="1:14" s="1032" customFormat="1" ht="15" customHeight="1">
      <c r="A25" s="146" t="s">
        <v>72</v>
      </c>
      <c r="B25" s="630"/>
      <c r="C25" s="90" t="s">
        <v>76</v>
      </c>
      <c r="D25" s="1043"/>
      <c r="E25" s="1043">
        <f t="shared" si="2"/>
        <v>7144</v>
      </c>
      <c r="F25" s="1043">
        <f t="shared" ref="F25:G25" si="4">F24</f>
        <v>0</v>
      </c>
      <c r="G25" s="1043">
        <f t="shared" si="4"/>
        <v>7144</v>
      </c>
      <c r="I25" s="1034"/>
      <c r="J25" s="1033"/>
      <c r="K25" s="1033"/>
      <c r="L25" s="1033"/>
      <c r="M25" s="1033"/>
      <c r="N25" s="1035"/>
    </row>
    <row r="26" spans="1:14" s="1032" customFormat="1" ht="15" customHeight="1">
      <c r="A26" s="146" t="s">
        <v>72</v>
      </c>
      <c r="B26" s="630"/>
      <c r="C26" s="90" t="s">
        <v>73</v>
      </c>
      <c r="D26" s="1043"/>
      <c r="E26" s="1043">
        <f t="shared" si="2"/>
        <v>7144</v>
      </c>
      <c r="F26" s="1043">
        <f t="shared" ref="F26:G26" si="5">F25</f>
        <v>0</v>
      </c>
      <c r="G26" s="1043">
        <f t="shared" si="5"/>
        <v>7144</v>
      </c>
      <c r="I26" s="1034"/>
      <c r="J26" s="1033"/>
      <c r="K26" s="1033"/>
      <c r="L26" s="1033"/>
      <c r="M26" s="1033"/>
      <c r="N26" s="1035"/>
    </row>
    <row r="27" spans="1:14">
      <c r="A27" s="936"/>
      <c r="B27" s="798"/>
      <c r="C27" s="937"/>
      <c r="D27" s="909"/>
      <c r="E27" s="909"/>
      <c r="F27" s="909"/>
      <c r="G27" s="909"/>
    </row>
    <row r="28" spans="1:14" ht="15" customHeight="1">
      <c r="A28" s="1222" t="s">
        <v>507</v>
      </c>
      <c r="B28" s="1222"/>
      <c r="C28" s="1222"/>
      <c r="D28" s="1222"/>
      <c r="E28" s="1222"/>
      <c r="F28" s="1222"/>
      <c r="G28" s="1222"/>
    </row>
    <row r="29" spans="1:14">
      <c r="A29" s="471"/>
      <c r="B29" s="1219"/>
      <c r="C29" s="1219"/>
      <c r="D29" s="1219"/>
      <c r="E29" s="1219"/>
      <c r="F29" s="1219"/>
      <c r="G29" s="1219"/>
    </row>
    <row r="30" spans="1:14">
      <c r="A30" s="811"/>
      <c r="B30" s="91"/>
      <c r="C30" s="788"/>
      <c r="D30" s="234"/>
      <c r="E30" s="234"/>
      <c r="F30" s="234"/>
      <c r="G30" s="234"/>
    </row>
    <row r="31" spans="1:14">
      <c r="A31" s="811"/>
      <c r="B31" s="91"/>
      <c r="C31" s="788"/>
      <c r="D31" s="234"/>
      <c r="E31" s="234"/>
      <c r="F31" s="234"/>
      <c r="G31" s="234"/>
      <c r="H31" s="234"/>
    </row>
    <row r="32" spans="1:14">
      <c r="C32" s="1155"/>
      <c r="D32" s="234"/>
      <c r="E32" s="234"/>
      <c r="F32" s="234"/>
      <c r="G32" s="234"/>
      <c r="H32" s="234"/>
    </row>
    <row r="33" spans="3:8">
      <c r="C33" s="1155"/>
      <c r="D33" s="234"/>
      <c r="E33" s="234"/>
      <c r="F33" s="234"/>
      <c r="G33" s="234"/>
      <c r="H33" s="234"/>
    </row>
    <row r="34" spans="3:8">
      <c r="C34" s="1155"/>
      <c r="D34" s="1154"/>
      <c r="E34" s="389"/>
      <c r="F34" s="1154"/>
      <c r="G34" s="389"/>
      <c r="H34" s="234"/>
    </row>
    <row r="35" spans="3:8">
      <c r="C35" s="1155"/>
      <c r="D35" s="254"/>
      <c r="E35" s="254"/>
      <c r="F35" s="254"/>
      <c r="G35" s="254"/>
      <c r="H35" s="234"/>
    </row>
    <row r="36" spans="3:8">
      <c r="C36" s="1155"/>
      <c r="D36" s="234"/>
      <c r="E36" s="234"/>
      <c r="F36" s="234"/>
      <c r="G36" s="234"/>
      <c r="H36" s="234"/>
    </row>
    <row r="37" spans="3:8">
      <c r="C37" s="1155"/>
      <c r="D37" s="234"/>
      <c r="E37" s="234"/>
      <c r="F37" s="234"/>
      <c r="G37" s="234"/>
      <c r="H37" s="234"/>
    </row>
    <row r="38" spans="3:8">
      <c r="C38" s="1155"/>
      <c r="D38" s="234"/>
      <c r="E38" s="234"/>
      <c r="F38" s="234"/>
      <c r="G38" s="234"/>
      <c r="H38" s="234"/>
    </row>
  </sheetData>
  <autoFilter ref="A16:N22">
    <filterColumn colId="7"/>
  </autoFilter>
  <customSheetViews>
    <customSheetView guid="{A48B2B02-857B-4E03-8EC3-B83BCD408191}" showPageBreaks="1" printArea="1" showAutoFilter="1" view="pageBreakPreview" topLeftCell="A49">
      <selection activeCell="C14" sqref="C14"/>
      <pageMargins left="0.78740157480314965" right="0.78740157480314965" top="0.78740157480314965" bottom="4.1338582677165361" header="0.51181102362204722" footer="3.5433070866141736"/>
      <printOptions horizontalCentered="1"/>
      <pageSetup paperSize="9" scale="93" firstPageNumber="7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6:AH42">
        <filterColumn colId="7"/>
      </autoFilter>
    </customSheetView>
    <customSheetView guid="{C5F44875-2256-4473-BD8B-FE5F322CC657}" showPageBreaks="1" printArea="1" showAutoFilter="1" view="pageBreakPreview">
      <selection activeCell="E10" sqref="E10"/>
      <pageMargins left="0.78740157480314965" right="0.78740157480314965" top="0.78740157480314965" bottom="4.1338582677165361" header="0.51181102362204722" footer="3.5433070866141736"/>
      <printOptions horizontalCentered="1"/>
      <pageSetup paperSize="9" scale="93" firstPageNumber="7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6:AH42">
        <filterColumn colId="7"/>
      </autoFilter>
    </customSheetView>
  </customSheetViews>
  <mergeCells count="7">
    <mergeCell ref="B29:G29"/>
    <mergeCell ref="A1:G1"/>
    <mergeCell ref="A2:G2"/>
    <mergeCell ref="A3:G3"/>
    <mergeCell ref="B4:G4"/>
    <mergeCell ref="B15:G15"/>
    <mergeCell ref="A28:G28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2" orientation="portrait" blackAndWhite="1" useFirstPageNumber="1" r:id="rId3"/>
  <headerFooter alignWithMargins="0">
    <oddHeader xml:space="preserve">&amp;C   </oddHeader>
    <oddFooter>&amp;C&amp;"Times New Roman,Bold"&amp;P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syncVertical="1" syncRef="B40" transitionEvaluation="1" codeName="Sheet11"/>
  <dimension ref="A1:J62"/>
  <sheetViews>
    <sheetView view="pageBreakPreview" topLeftCell="B40" zoomScaleSheetLayoutView="100" workbookViewId="0">
      <selection activeCell="N56" sqref="N56"/>
    </sheetView>
  </sheetViews>
  <sheetFormatPr defaultColWidth="9.109375" defaultRowHeight="13.2"/>
  <cols>
    <col min="1" max="1" width="7.6640625" style="105" customWidth="1"/>
    <col min="2" max="2" width="7.6640625" style="84" customWidth="1"/>
    <col min="3" max="3" width="31.6640625" style="153" customWidth="1"/>
    <col min="4" max="5" width="9.6640625" style="82" customWidth="1"/>
    <col min="6" max="7" width="9.6640625" style="73" customWidth="1"/>
    <col min="8" max="8" width="3.44140625" style="779" customWidth="1"/>
    <col min="9" max="9" width="9.109375" style="73" customWidth="1"/>
    <col min="10" max="10" width="9.109375" style="74" customWidth="1"/>
    <col min="11" max="13" width="9.109375" style="73" customWidth="1"/>
    <col min="14" max="16384" width="9.109375" style="73"/>
  </cols>
  <sheetData>
    <row r="1" spans="1:10" s="627" customFormat="1" ht="15" customHeight="1">
      <c r="A1" s="701"/>
      <c r="B1" s="1223" t="s">
        <v>62</v>
      </c>
      <c r="C1" s="1223"/>
      <c r="D1" s="1223"/>
      <c r="E1" s="1223"/>
      <c r="F1" s="1223"/>
      <c r="G1" s="1223"/>
      <c r="H1" s="1047"/>
      <c r="J1" s="637"/>
    </row>
    <row r="2" spans="1:10" s="627" customFormat="1" ht="18.600000000000001" customHeight="1">
      <c r="A2" s="701"/>
      <c r="B2" s="1223" t="s">
        <v>63</v>
      </c>
      <c r="C2" s="1223"/>
      <c r="D2" s="1223"/>
      <c r="E2" s="1223"/>
      <c r="F2" s="1223"/>
      <c r="G2" s="1223"/>
      <c r="H2" s="1047"/>
      <c r="J2" s="637"/>
    </row>
    <row r="3" spans="1:10" s="174" customFormat="1" ht="27" customHeight="1">
      <c r="A3" s="1221" t="s">
        <v>535</v>
      </c>
      <c r="B3" s="1221"/>
      <c r="C3" s="1221"/>
      <c r="D3" s="1221"/>
      <c r="E3" s="1221"/>
      <c r="F3" s="1221"/>
      <c r="G3" s="1221"/>
      <c r="H3" s="1048"/>
      <c r="J3" s="763"/>
    </row>
    <row r="4" spans="1:10" ht="9.6" customHeight="1">
      <c r="A4" s="34"/>
      <c r="B4" s="1217"/>
      <c r="C4" s="1217"/>
      <c r="D4" s="1217"/>
      <c r="E4" s="1217"/>
      <c r="F4" s="1217"/>
      <c r="G4" s="1217"/>
      <c r="H4" s="376"/>
    </row>
    <row r="5" spans="1:10">
      <c r="A5" s="34"/>
      <c r="B5" s="30"/>
      <c r="C5" s="6"/>
      <c r="D5" s="35"/>
      <c r="E5" s="36" t="s">
        <v>25</v>
      </c>
      <c r="F5" s="36" t="s">
        <v>26</v>
      </c>
      <c r="G5" s="36" t="s">
        <v>145</v>
      </c>
      <c r="H5" s="40"/>
    </row>
    <row r="6" spans="1:10">
      <c r="A6" s="34"/>
      <c r="B6" s="41" t="s">
        <v>27</v>
      </c>
      <c r="C6" s="6" t="s">
        <v>28</v>
      </c>
      <c r="D6" s="38" t="s">
        <v>73</v>
      </c>
      <c r="E6" s="32">
        <v>7243983</v>
      </c>
      <c r="F6" s="32">
        <v>409781</v>
      </c>
      <c r="G6" s="32">
        <f>SUM(E6:F6)</f>
        <v>7653764</v>
      </c>
      <c r="H6" s="38"/>
    </row>
    <row r="7" spans="1:10">
      <c r="A7" s="34"/>
      <c r="B7" s="41" t="s">
        <v>380</v>
      </c>
      <c r="C7" s="6" t="s">
        <v>379</v>
      </c>
      <c r="D7" s="38" t="s">
        <v>73</v>
      </c>
      <c r="E7" s="32">
        <v>33125</v>
      </c>
      <c r="F7" s="32">
        <v>139710</v>
      </c>
      <c r="G7" s="32">
        <f>SUM(E7:F7)</f>
        <v>172835</v>
      </c>
      <c r="H7" s="38"/>
    </row>
    <row r="8" spans="1:10">
      <c r="A8" s="34"/>
      <c r="B8" s="41"/>
      <c r="C8" s="6"/>
      <c r="D8" s="38"/>
      <c r="E8" s="32"/>
      <c r="F8" s="32"/>
      <c r="G8" s="32"/>
      <c r="H8" s="38"/>
    </row>
    <row r="9" spans="1:10">
      <c r="A9" s="34"/>
      <c r="B9" s="41" t="s">
        <v>44</v>
      </c>
      <c r="C9" s="712" t="s">
        <v>30</v>
      </c>
      <c r="D9" s="40"/>
      <c r="E9" s="33"/>
      <c r="F9" s="33"/>
      <c r="G9" s="33"/>
      <c r="H9" s="40"/>
    </row>
    <row r="10" spans="1:10">
      <c r="A10" s="34"/>
      <c r="B10" s="37"/>
      <c r="C10" s="712" t="s">
        <v>141</v>
      </c>
      <c r="D10" s="40" t="s">
        <v>73</v>
      </c>
      <c r="E10" s="33">
        <f>G34</f>
        <v>7000</v>
      </c>
      <c r="F10" s="390">
        <f>G48</f>
        <v>2500</v>
      </c>
      <c r="G10" s="33">
        <f>SUM(E10:F10)</f>
        <v>9500</v>
      </c>
      <c r="H10" s="40"/>
    </row>
    <row r="11" spans="1:10">
      <c r="A11" s="34"/>
      <c r="B11" s="41" t="s">
        <v>72</v>
      </c>
      <c r="C11" s="6" t="s">
        <v>382</v>
      </c>
      <c r="D11" s="42" t="s">
        <v>73</v>
      </c>
      <c r="E11" s="43">
        <f>SUM(E6:E10)</f>
        <v>7284108</v>
      </c>
      <c r="F11" s="43">
        <f>SUM(F6:F10)</f>
        <v>551991</v>
      </c>
      <c r="G11" s="43">
        <f>SUM(E11:F11)</f>
        <v>7836099</v>
      </c>
      <c r="H11" s="38"/>
    </row>
    <row r="12" spans="1:10">
      <c r="A12" s="34"/>
      <c r="B12" s="37"/>
      <c r="C12" s="6"/>
      <c r="D12" s="31"/>
      <c r="E12" s="31"/>
      <c r="F12" s="38" t="s">
        <v>291</v>
      </c>
      <c r="G12" s="31"/>
      <c r="H12" s="38"/>
    </row>
    <row r="13" spans="1:10">
      <c r="A13" s="32"/>
      <c r="B13" s="399" t="s">
        <v>509</v>
      </c>
      <c r="C13" s="476" t="s">
        <v>45</v>
      </c>
      <c r="D13" s="475"/>
      <c r="E13" s="475"/>
      <c r="F13" s="44"/>
      <c r="G13" s="476"/>
      <c r="H13" s="44"/>
    </row>
    <row r="14" spans="1:10" s="1" customFormat="1" ht="13.8" thickBot="1">
      <c r="A14" s="45"/>
      <c r="B14" s="1218" t="s">
        <v>133</v>
      </c>
      <c r="C14" s="1218"/>
      <c r="D14" s="1218"/>
      <c r="E14" s="1218"/>
      <c r="F14" s="1218"/>
      <c r="G14" s="1218"/>
      <c r="H14" s="377"/>
    </row>
    <row r="15" spans="1:10" s="1" customFormat="1" ht="14.4" thickTop="1" thickBot="1">
      <c r="A15" s="45"/>
      <c r="B15" s="199"/>
      <c r="C15" s="990" t="s">
        <v>46</v>
      </c>
      <c r="D15" s="199"/>
      <c r="E15" s="199" t="s">
        <v>74</v>
      </c>
      <c r="F15" s="199" t="s">
        <v>146</v>
      </c>
      <c r="G15" s="46" t="s">
        <v>145</v>
      </c>
      <c r="H15" s="40"/>
    </row>
    <row r="16" spans="1:10" s="174" customFormat="1" ht="15" customHeight="1" thickTop="1">
      <c r="A16" s="754"/>
      <c r="B16" s="1097"/>
      <c r="C16" s="1098" t="s">
        <v>76</v>
      </c>
      <c r="D16" s="1099"/>
      <c r="E16" s="632"/>
      <c r="F16" s="632"/>
      <c r="G16" s="1100"/>
      <c r="H16" s="1100"/>
    </row>
    <row r="17" spans="1:10" ht="15" customHeight="1">
      <c r="A17" s="701" t="s">
        <v>77</v>
      </c>
      <c r="B17" s="77">
        <v>2202</v>
      </c>
      <c r="C17" s="580" t="s">
        <v>64</v>
      </c>
      <c r="D17" s="204"/>
      <c r="E17" s="201"/>
      <c r="F17" s="755"/>
      <c r="G17" s="201"/>
      <c r="H17" s="718"/>
      <c r="J17" s="73"/>
    </row>
    <row r="18" spans="1:10" s="100" customFormat="1" ht="15" customHeight="1">
      <c r="A18" s="701"/>
      <c r="B18" s="98">
        <v>2</v>
      </c>
      <c r="C18" s="104" t="s">
        <v>42</v>
      </c>
      <c r="D18" s="82"/>
      <c r="E18" s="82"/>
      <c r="F18" s="82"/>
      <c r="G18" s="82"/>
      <c r="H18" s="719"/>
      <c r="I18" s="73"/>
      <c r="J18" s="74"/>
    </row>
    <row r="19" spans="1:10" ht="15" customHeight="1">
      <c r="A19" s="701"/>
      <c r="B19" s="106">
        <v>2.109</v>
      </c>
      <c r="C19" s="580" t="s">
        <v>196</v>
      </c>
    </row>
    <row r="20" spans="1:10" ht="15" customHeight="1">
      <c r="A20" s="701"/>
      <c r="B20" s="75">
        <v>65</v>
      </c>
      <c r="C20" s="104" t="s">
        <v>302</v>
      </c>
    </row>
    <row r="21" spans="1:10" ht="15" customHeight="1">
      <c r="A21" s="701"/>
      <c r="B21" s="103" t="s">
        <v>159</v>
      </c>
      <c r="C21" s="104" t="s">
        <v>136</v>
      </c>
      <c r="D21" s="720"/>
      <c r="E21" s="720">
        <v>3000</v>
      </c>
      <c r="F21" s="721"/>
      <c r="G21" s="721">
        <f>SUM(E21:F21)</f>
        <v>3000</v>
      </c>
      <c r="H21" s="988" t="s">
        <v>240</v>
      </c>
    </row>
    <row r="22" spans="1:10" ht="15" customHeight="1">
      <c r="A22" s="701" t="s">
        <v>72</v>
      </c>
      <c r="B22" s="75">
        <v>65</v>
      </c>
      <c r="C22" s="104" t="s">
        <v>302</v>
      </c>
      <c r="D22" s="620"/>
      <c r="E22" s="620">
        <f>SUM(E21:E21)</f>
        <v>3000</v>
      </c>
      <c r="F22" s="620">
        <f t="shared" ref="F22:G22" si="0">SUM(F21:F21)</f>
        <v>0</v>
      </c>
      <c r="G22" s="620">
        <f t="shared" si="0"/>
        <v>3000</v>
      </c>
    </row>
    <row r="23" spans="1:10" ht="15" customHeight="1">
      <c r="A23" s="701" t="s">
        <v>72</v>
      </c>
      <c r="B23" s="106">
        <v>2.109</v>
      </c>
      <c r="C23" s="580" t="s">
        <v>196</v>
      </c>
      <c r="D23" s="720"/>
      <c r="E23" s="720">
        <f>E22</f>
        <v>3000</v>
      </c>
      <c r="F23" s="720">
        <f t="shared" ref="F23:G24" si="1">F22</f>
        <v>0</v>
      </c>
      <c r="G23" s="720">
        <f t="shared" si="1"/>
        <v>3000</v>
      </c>
    </row>
    <row r="24" spans="1:10" ht="15" customHeight="1">
      <c r="A24" s="701" t="s">
        <v>72</v>
      </c>
      <c r="B24" s="98">
        <v>2</v>
      </c>
      <c r="C24" s="104" t="s">
        <v>42</v>
      </c>
      <c r="D24" s="620"/>
      <c r="E24" s="620">
        <f>E23</f>
        <v>3000</v>
      </c>
      <c r="F24" s="620">
        <f t="shared" si="1"/>
        <v>0</v>
      </c>
      <c r="G24" s="620">
        <f t="shared" si="1"/>
        <v>3000</v>
      </c>
    </row>
    <row r="25" spans="1:10">
      <c r="A25" s="701"/>
      <c r="B25" s="98"/>
      <c r="C25" s="104"/>
    </row>
    <row r="26" spans="1:10" ht="15" customHeight="1">
      <c r="A26" s="701"/>
      <c r="B26" s="75">
        <v>80</v>
      </c>
      <c r="C26" s="104" t="s">
        <v>65</v>
      </c>
    </row>
    <row r="27" spans="1:10" ht="15" customHeight="1">
      <c r="A27" s="701"/>
      <c r="B27" s="106">
        <v>80.001000000000005</v>
      </c>
      <c r="C27" s="580" t="s">
        <v>56</v>
      </c>
    </row>
    <row r="28" spans="1:10" ht="15" customHeight="1">
      <c r="A28" s="701"/>
      <c r="B28" s="75">
        <v>60</v>
      </c>
      <c r="C28" s="104" t="s">
        <v>37</v>
      </c>
    </row>
    <row r="29" spans="1:10" ht="15" customHeight="1">
      <c r="A29" s="701"/>
      <c r="B29" s="103" t="s">
        <v>154</v>
      </c>
      <c r="C29" s="104" t="s">
        <v>83</v>
      </c>
      <c r="D29" s="720"/>
      <c r="E29" s="720">
        <v>4000</v>
      </c>
      <c r="F29" s="721">
        <v>0</v>
      </c>
      <c r="G29" s="721">
        <f t="shared" ref="G29" si="2">SUM(E29:F29)</f>
        <v>4000</v>
      </c>
      <c r="H29" s="988" t="s">
        <v>241</v>
      </c>
    </row>
    <row r="30" spans="1:10" ht="15" customHeight="1">
      <c r="A30" s="701" t="s">
        <v>72</v>
      </c>
      <c r="B30" s="75">
        <v>60</v>
      </c>
      <c r="C30" s="104" t="s">
        <v>37</v>
      </c>
      <c r="D30" s="720"/>
      <c r="E30" s="720">
        <f>SUM(E29:E29)</f>
        <v>4000</v>
      </c>
      <c r="F30" s="721">
        <f>SUM(F29:F29)</f>
        <v>0</v>
      </c>
      <c r="G30" s="721">
        <f>SUM(G29:G29)</f>
        <v>4000</v>
      </c>
    </row>
    <row r="31" spans="1:10" ht="15" customHeight="1">
      <c r="A31" s="701" t="s">
        <v>72</v>
      </c>
      <c r="B31" s="106">
        <v>80.001000000000005</v>
      </c>
      <c r="C31" s="580" t="s">
        <v>56</v>
      </c>
      <c r="D31" s="720"/>
      <c r="E31" s="720">
        <f>E30</f>
        <v>4000</v>
      </c>
      <c r="F31" s="720">
        <f t="shared" ref="F31:G32" si="3">F30</f>
        <v>0</v>
      </c>
      <c r="G31" s="720">
        <f t="shared" si="3"/>
        <v>4000</v>
      </c>
    </row>
    <row r="32" spans="1:10" ht="15" customHeight="1">
      <c r="A32" s="701" t="s">
        <v>72</v>
      </c>
      <c r="B32" s="75">
        <v>80</v>
      </c>
      <c r="C32" s="104" t="s">
        <v>65</v>
      </c>
      <c r="D32" s="620"/>
      <c r="E32" s="620">
        <f>E31</f>
        <v>4000</v>
      </c>
      <c r="F32" s="620">
        <f t="shared" si="3"/>
        <v>0</v>
      </c>
      <c r="G32" s="620">
        <f t="shared" si="3"/>
        <v>4000</v>
      </c>
    </row>
    <row r="33" spans="1:8" ht="15" customHeight="1">
      <c r="A33" s="701" t="s">
        <v>72</v>
      </c>
      <c r="B33" s="77">
        <v>2202</v>
      </c>
      <c r="C33" s="580" t="s">
        <v>64</v>
      </c>
      <c r="D33" s="620"/>
      <c r="E33" s="620">
        <f>E32+E24</f>
        <v>7000</v>
      </c>
      <c r="F33" s="620">
        <f t="shared" ref="F33:G33" si="4">F32+F24</f>
        <v>0</v>
      </c>
      <c r="G33" s="620">
        <f t="shared" si="4"/>
        <v>7000</v>
      </c>
    </row>
    <row r="34" spans="1:8" ht="15" customHeight="1">
      <c r="A34" s="1049" t="s">
        <v>72</v>
      </c>
      <c r="B34" s="631"/>
      <c r="C34" s="781" t="s">
        <v>76</v>
      </c>
      <c r="D34" s="620"/>
      <c r="E34" s="620">
        <f>E33</f>
        <v>7000</v>
      </c>
      <c r="F34" s="620">
        <f t="shared" ref="F34:G34" si="5">F33</f>
        <v>0</v>
      </c>
      <c r="G34" s="620">
        <f t="shared" si="5"/>
        <v>7000</v>
      </c>
    </row>
    <row r="35" spans="1:8">
      <c r="A35" s="701"/>
      <c r="B35" s="75"/>
      <c r="C35" s="580"/>
    </row>
    <row r="36" spans="1:8">
      <c r="A36" s="701"/>
      <c r="B36" s="75"/>
      <c r="C36" s="158" t="s">
        <v>32</v>
      </c>
    </row>
    <row r="37" spans="1:8" ht="26.4">
      <c r="A37" s="701" t="s">
        <v>77</v>
      </c>
      <c r="B37" s="138">
        <v>4202</v>
      </c>
      <c r="C37" s="782" t="s">
        <v>59</v>
      </c>
    </row>
    <row r="38" spans="1:8" ht="15" customHeight="1">
      <c r="A38" s="144"/>
      <c r="B38" s="140">
        <v>1</v>
      </c>
      <c r="C38" s="783" t="s">
        <v>64</v>
      </c>
    </row>
    <row r="39" spans="1:8" ht="15" customHeight="1">
      <c r="A39" s="144"/>
      <c r="B39" s="115">
        <v>1.2010000000000001</v>
      </c>
      <c r="C39" s="782" t="s">
        <v>41</v>
      </c>
    </row>
    <row r="40" spans="1:8" ht="15" customHeight="1">
      <c r="A40" s="144"/>
      <c r="B40" s="141">
        <v>70</v>
      </c>
      <c r="C40" s="783" t="s">
        <v>60</v>
      </c>
    </row>
    <row r="41" spans="1:8" ht="15" customHeight="1">
      <c r="A41" s="144"/>
      <c r="B41" s="108" t="s">
        <v>203</v>
      </c>
      <c r="C41" s="783" t="s">
        <v>36</v>
      </c>
    </row>
    <row r="42" spans="1:8" ht="42" customHeight="1">
      <c r="A42" s="1142" t="s">
        <v>243</v>
      </c>
      <c r="B42" s="148" t="s">
        <v>482</v>
      </c>
      <c r="C42" s="783" t="s">
        <v>537</v>
      </c>
      <c r="D42" s="720"/>
      <c r="E42" s="720">
        <v>2500</v>
      </c>
      <c r="F42" s="721">
        <v>0</v>
      </c>
      <c r="G42" s="721">
        <f>SUM(E42:F42)</f>
        <v>2500</v>
      </c>
      <c r="H42" s="933"/>
    </row>
    <row r="43" spans="1:8" ht="15" customHeight="1">
      <c r="A43" s="144" t="s">
        <v>72</v>
      </c>
      <c r="B43" s="108" t="s">
        <v>203</v>
      </c>
      <c r="C43" s="783" t="s">
        <v>36</v>
      </c>
      <c r="D43" s="720"/>
      <c r="E43" s="720">
        <f>SUM(E42:E42)</f>
        <v>2500</v>
      </c>
      <c r="F43" s="720">
        <f t="shared" ref="F43:G43" si="6">SUM(F42:F42)</f>
        <v>0</v>
      </c>
      <c r="G43" s="720">
        <f t="shared" si="6"/>
        <v>2500</v>
      </c>
    </row>
    <row r="44" spans="1:8" ht="15" customHeight="1">
      <c r="A44" s="144" t="s">
        <v>72</v>
      </c>
      <c r="B44" s="141">
        <v>70</v>
      </c>
      <c r="C44" s="783" t="s">
        <v>60</v>
      </c>
      <c r="D44" s="620"/>
      <c r="E44" s="620">
        <f>E43</f>
        <v>2500</v>
      </c>
      <c r="F44" s="620">
        <f t="shared" ref="F44:G47" si="7">F43</f>
        <v>0</v>
      </c>
      <c r="G44" s="620">
        <f t="shared" si="7"/>
        <v>2500</v>
      </c>
    </row>
    <row r="45" spans="1:8" ht="15" customHeight="1">
      <c r="A45" s="144" t="s">
        <v>72</v>
      </c>
      <c r="B45" s="115">
        <v>1.2010000000000001</v>
      </c>
      <c r="C45" s="782" t="s">
        <v>41</v>
      </c>
      <c r="D45" s="720"/>
      <c r="E45" s="720">
        <f>E44</f>
        <v>2500</v>
      </c>
      <c r="F45" s="720">
        <f t="shared" si="7"/>
        <v>0</v>
      </c>
      <c r="G45" s="720">
        <f t="shared" si="7"/>
        <v>2500</v>
      </c>
    </row>
    <row r="46" spans="1:8" ht="15" customHeight="1">
      <c r="A46" s="144" t="s">
        <v>72</v>
      </c>
      <c r="B46" s="140">
        <v>1</v>
      </c>
      <c r="C46" s="783" t="s">
        <v>65</v>
      </c>
      <c r="D46" s="720"/>
      <c r="E46" s="720">
        <f>E45</f>
        <v>2500</v>
      </c>
      <c r="F46" s="720">
        <f t="shared" si="7"/>
        <v>0</v>
      </c>
      <c r="G46" s="720">
        <f t="shared" si="7"/>
        <v>2500</v>
      </c>
    </row>
    <row r="47" spans="1:8" ht="15" customHeight="1">
      <c r="A47" s="145" t="s">
        <v>72</v>
      </c>
      <c r="B47" s="991">
        <v>4202</v>
      </c>
      <c r="C47" s="1096" t="s">
        <v>368</v>
      </c>
      <c r="D47" s="620"/>
      <c r="E47" s="620">
        <f>E46</f>
        <v>2500</v>
      </c>
      <c r="F47" s="620">
        <f t="shared" si="7"/>
        <v>0</v>
      </c>
      <c r="G47" s="620">
        <f t="shared" si="7"/>
        <v>2500</v>
      </c>
    </row>
    <row r="48" spans="1:8" ht="15" customHeight="1">
      <c r="A48" s="146" t="s">
        <v>72</v>
      </c>
      <c r="B48" s="142"/>
      <c r="C48" s="136" t="s">
        <v>32</v>
      </c>
      <c r="D48" s="620"/>
      <c r="E48" s="620">
        <f t="shared" ref="E48" si="8">E47</f>
        <v>2500</v>
      </c>
      <c r="F48" s="620">
        <f t="shared" ref="F48:G48" si="9">F47</f>
        <v>0</v>
      </c>
      <c r="G48" s="620">
        <f t="shared" si="9"/>
        <v>2500</v>
      </c>
    </row>
    <row r="49" spans="1:10" ht="15" customHeight="1">
      <c r="A49" s="146" t="s">
        <v>72</v>
      </c>
      <c r="B49" s="142"/>
      <c r="C49" s="136" t="s">
        <v>73</v>
      </c>
      <c r="D49" s="620"/>
      <c r="E49" s="620">
        <f>E48+E34</f>
        <v>9500</v>
      </c>
      <c r="F49" s="620">
        <f t="shared" ref="F49:G49" si="10">F48+F34</f>
        <v>0</v>
      </c>
      <c r="G49" s="620">
        <f t="shared" si="10"/>
        <v>9500</v>
      </c>
    </row>
    <row r="50" spans="1:10">
      <c r="A50" s="882" t="s">
        <v>243</v>
      </c>
      <c r="B50" s="105" t="s">
        <v>500</v>
      </c>
      <c r="C50" s="627"/>
    </row>
    <row r="51" spans="1:10" s="627" customFormat="1" ht="15" customHeight="1">
      <c r="A51" s="105" t="s">
        <v>504</v>
      </c>
      <c r="B51" s="84"/>
      <c r="C51" s="153"/>
      <c r="D51" s="1031"/>
      <c r="E51" s="1031"/>
      <c r="H51" s="882"/>
      <c r="J51" s="637"/>
    </row>
    <row r="52" spans="1:10" ht="15" customHeight="1">
      <c r="A52" s="882" t="s">
        <v>240</v>
      </c>
      <c r="B52" s="105" t="s">
        <v>536</v>
      </c>
      <c r="C52" s="627"/>
      <c r="D52" s="93"/>
      <c r="H52" s="988"/>
    </row>
    <row r="53" spans="1:10" ht="15" customHeight="1">
      <c r="A53" s="882" t="s">
        <v>241</v>
      </c>
      <c r="B53" s="105" t="s">
        <v>508</v>
      </c>
      <c r="C53" s="627"/>
      <c r="D53" s="93"/>
      <c r="E53" s="93"/>
      <c r="F53" s="88"/>
      <c r="G53" s="88"/>
      <c r="H53" s="988"/>
    </row>
    <row r="54" spans="1:10">
      <c r="A54" s="882"/>
      <c r="H54" s="988"/>
    </row>
    <row r="55" spans="1:10">
      <c r="H55" s="988"/>
    </row>
    <row r="56" spans="1:10">
      <c r="C56" s="81"/>
      <c r="D56" s="100"/>
      <c r="E56" s="100"/>
      <c r="F56" s="91"/>
      <c r="G56" s="91"/>
      <c r="H56" s="1156"/>
      <c r="I56" s="91"/>
    </row>
    <row r="57" spans="1:10">
      <c r="C57" s="81"/>
      <c r="D57" s="1154"/>
      <c r="E57" s="389"/>
      <c r="F57" s="1154"/>
      <c r="G57" s="389"/>
      <c r="H57" s="1156"/>
      <c r="I57" s="91"/>
    </row>
    <row r="58" spans="1:10">
      <c r="C58" s="81"/>
      <c r="D58" s="100"/>
      <c r="E58" s="100"/>
      <c r="F58" s="100"/>
      <c r="G58" s="100"/>
      <c r="H58" s="1156"/>
      <c r="I58" s="91"/>
    </row>
    <row r="59" spans="1:10">
      <c r="C59" s="81"/>
      <c r="D59" s="100"/>
      <c r="E59" s="100"/>
      <c r="F59" s="91"/>
      <c r="G59" s="91"/>
      <c r="H59" s="1156"/>
      <c r="I59" s="91"/>
    </row>
    <row r="60" spans="1:10">
      <c r="C60" s="81"/>
      <c r="D60" s="100"/>
      <c r="E60" s="100"/>
      <c r="F60" s="91"/>
      <c r="G60" s="91"/>
      <c r="H60" s="1156"/>
      <c r="I60" s="91"/>
    </row>
    <row r="61" spans="1:10">
      <c r="C61" s="81"/>
      <c r="D61" s="100"/>
      <c r="E61" s="100"/>
      <c r="F61" s="91"/>
      <c r="G61" s="91"/>
      <c r="H61" s="1156"/>
      <c r="I61" s="91"/>
    </row>
    <row r="62" spans="1:10">
      <c r="C62" s="81"/>
      <c r="D62" s="100"/>
      <c r="E62" s="100"/>
      <c r="F62" s="91"/>
      <c r="G62" s="91"/>
      <c r="H62" s="1156"/>
      <c r="I62" s="91"/>
    </row>
  </sheetData>
  <autoFilter ref="A15:J17">
    <filterColumn colId="7"/>
  </autoFilter>
  <customSheetViews>
    <customSheetView guid="{A48B2B02-857B-4E03-8EC3-B83BCD408191}" showPageBreaks="1" printArea="1" showAutoFilter="1" view="pageBreakPreview" topLeftCell="A10">
      <selection activeCell="K578" sqref="K578"/>
      <rowBreaks count="2" manualBreakCount="2">
        <brk id="30" max="7" man="1"/>
        <brk id="63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83" firstPageNumber="8" fitToHeight="0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4:AH82">
        <filterColumn colId="7"/>
      </autoFilter>
    </customSheetView>
    <customSheetView guid="{C5F44875-2256-4473-BD8B-FE5F322CC657}" showPageBreaks="1" printArea="1" showAutoFilter="1" view="pageBreakPreview">
      <selection activeCell="E9" sqref="E9"/>
      <rowBreaks count="2" manualBreakCount="2">
        <brk id="30" max="7" man="1"/>
        <brk id="63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83" firstPageNumber="8" fitToHeight="0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4:AH82">
        <filterColumn colId="7"/>
      </autoFilter>
    </customSheetView>
  </customSheetViews>
  <mergeCells count="5">
    <mergeCell ref="B1:G1"/>
    <mergeCell ref="B2:G2"/>
    <mergeCell ref="A3:G3"/>
    <mergeCell ref="B4:G4"/>
    <mergeCell ref="B14:G14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3" fitToHeight="0" orientation="portrait" blackAndWhite="1" useFirstPageNumber="1" r:id="rId3"/>
  <headerFooter alignWithMargins="0">
    <oddHeader xml:space="preserve">&amp;C   </oddHeader>
    <oddFooter>&amp;C&amp;"Times New Roman,Bold"&amp;P</oddFooter>
  </headerFooter>
  <rowBreaks count="1" manualBreakCount="1">
    <brk id="3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syncVertical="1" syncRef="A46" transitionEvaluation="1" codeName="Sheet15"/>
  <dimension ref="A1:H60"/>
  <sheetViews>
    <sheetView view="pageBreakPreview" topLeftCell="A46" zoomScaleNormal="98" zoomScaleSheetLayoutView="100" workbookViewId="0">
      <selection activeCell="N56" sqref="N56"/>
    </sheetView>
  </sheetViews>
  <sheetFormatPr defaultColWidth="11" defaultRowHeight="13.2"/>
  <cols>
    <col min="1" max="1" width="5.6640625" style="732" customWidth="1"/>
    <col min="2" max="2" width="7.6640625" style="54" customWidth="1"/>
    <col min="3" max="3" width="32.6640625" style="65" customWidth="1"/>
    <col min="4" max="4" width="7.6640625" style="14" customWidth="1"/>
    <col min="5" max="5" width="8.33203125" style="14" customWidth="1"/>
    <col min="6" max="6" width="9" style="13" customWidth="1"/>
    <col min="7" max="7" width="9.6640625" style="13" customWidth="1"/>
    <col min="8" max="8" width="3.33203125" style="162" customWidth="1"/>
    <col min="9" max="16384" width="11" style="13"/>
  </cols>
  <sheetData>
    <row r="1" spans="1:8" ht="14.1" customHeight="1">
      <c r="A1" s="1226" t="s">
        <v>109</v>
      </c>
      <c r="B1" s="1226"/>
      <c r="C1" s="1226"/>
      <c r="D1" s="1226"/>
      <c r="E1" s="1226"/>
      <c r="F1" s="1226"/>
      <c r="G1" s="1226"/>
      <c r="H1" s="699"/>
    </row>
    <row r="2" spans="1:8" ht="14.1" customHeight="1">
      <c r="A2" s="1226" t="s">
        <v>110</v>
      </c>
      <c r="B2" s="1226"/>
      <c r="C2" s="1226"/>
      <c r="D2" s="1226"/>
      <c r="E2" s="1226"/>
      <c r="F2" s="1226"/>
      <c r="G2" s="1226"/>
      <c r="H2" s="699"/>
    </row>
    <row r="3" spans="1:8" ht="27.6" customHeight="1">
      <c r="A3" s="1221" t="s">
        <v>538</v>
      </c>
      <c r="B3" s="1221"/>
      <c r="C3" s="1221"/>
      <c r="D3" s="1221"/>
      <c r="E3" s="1221"/>
      <c r="F3" s="1221"/>
      <c r="G3" s="1221"/>
      <c r="H3" s="697"/>
    </row>
    <row r="4" spans="1:8" ht="14.1" customHeight="1">
      <c r="A4" s="34"/>
      <c r="B4" s="1217"/>
      <c r="C4" s="1217"/>
      <c r="D4" s="1217"/>
      <c r="E4" s="1217"/>
      <c r="F4" s="1217"/>
      <c r="G4" s="1217"/>
      <c r="H4" s="376"/>
    </row>
    <row r="5" spans="1:8" ht="14.1" customHeight="1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40"/>
    </row>
    <row r="6" spans="1:8" ht="13.95" customHeight="1">
      <c r="A6" s="34"/>
      <c r="B6" s="41" t="s">
        <v>27</v>
      </c>
      <c r="C6" s="30" t="s">
        <v>28</v>
      </c>
      <c r="D6" s="38" t="s">
        <v>73</v>
      </c>
      <c r="E6" s="32">
        <v>2656878</v>
      </c>
      <c r="F6" s="32">
        <v>460714</v>
      </c>
      <c r="G6" s="32">
        <f>SUM(E6:F6)</f>
        <v>3117592</v>
      </c>
      <c r="H6" s="38"/>
    </row>
    <row r="7" spans="1:8" ht="13.95" customHeight="1">
      <c r="A7" s="34"/>
      <c r="B7" s="41" t="s">
        <v>29</v>
      </c>
      <c r="C7" s="30" t="s">
        <v>385</v>
      </c>
      <c r="D7" s="38" t="s">
        <v>73</v>
      </c>
      <c r="E7" s="32">
        <v>364610</v>
      </c>
      <c r="F7" s="32">
        <v>610500</v>
      </c>
      <c r="G7" s="32">
        <f>SUM(E7:F7)</f>
        <v>975110</v>
      </c>
      <c r="H7" s="38"/>
    </row>
    <row r="8" spans="1:8" ht="9" customHeight="1">
      <c r="A8" s="34"/>
      <c r="B8" s="41"/>
      <c r="C8" s="30"/>
      <c r="D8" s="40"/>
      <c r="E8" s="32"/>
      <c r="F8" s="32"/>
      <c r="G8" s="32"/>
      <c r="H8" s="38"/>
    </row>
    <row r="9" spans="1:8" ht="14.1" customHeight="1">
      <c r="A9" s="801"/>
      <c r="B9" s="41" t="s">
        <v>381</v>
      </c>
      <c r="C9" s="39" t="s">
        <v>30</v>
      </c>
      <c r="D9" s="40"/>
      <c r="E9" s="33"/>
      <c r="F9" s="33"/>
      <c r="G9" s="33"/>
      <c r="H9" s="40"/>
    </row>
    <row r="10" spans="1:8">
      <c r="A10" s="801"/>
      <c r="B10" s="37"/>
      <c r="C10" s="39" t="s">
        <v>141</v>
      </c>
      <c r="D10" s="40" t="s">
        <v>73</v>
      </c>
      <c r="E10" s="33">
        <f>G37</f>
        <v>22000</v>
      </c>
      <c r="F10" s="390">
        <f>G47</f>
        <v>34029</v>
      </c>
      <c r="G10" s="33">
        <f>SUM(E10:F10)</f>
        <v>56029</v>
      </c>
      <c r="H10" s="40"/>
    </row>
    <row r="11" spans="1:8">
      <c r="A11" s="34"/>
      <c r="B11" s="41" t="s">
        <v>72</v>
      </c>
      <c r="C11" s="30" t="s">
        <v>384</v>
      </c>
      <c r="D11" s="42" t="s">
        <v>73</v>
      </c>
      <c r="E11" s="43">
        <f>SUM(E6:E10)</f>
        <v>3043488</v>
      </c>
      <c r="F11" s="43">
        <f>SUM(F6:F10)</f>
        <v>1105243</v>
      </c>
      <c r="G11" s="43">
        <f>SUM(E11:F11)</f>
        <v>4148731</v>
      </c>
      <c r="H11" s="38"/>
    </row>
    <row r="12" spans="1:8" ht="14.1" customHeight="1">
      <c r="A12" s="34"/>
      <c r="B12" s="37"/>
      <c r="C12" s="30"/>
      <c r="D12" s="31"/>
      <c r="E12" s="31"/>
      <c r="F12" s="38"/>
      <c r="G12" s="31"/>
      <c r="H12" s="38"/>
    </row>
    <row r="13" spans="1:8" ht="14.1" customHeight="1">
      <c r="A13" s="32"/>
      <c r="B13" s="399" t="s">
        <v>509</v>
      </c>
      <c r="C13" s="31" t="s">
        <v>45</v>
      </c>
      <c r="D13" s="31"/>
      <c r="E13" s="31"/>
      <c r="F13" s="38"/>
      <c r="G13" s="31"/>
      <c r="H13" s="38"/>
    </row>
    <row r="14" spans="1:8" s="1" customFormat="1">
      <c r="A14" s="2"/>
      <c r="B14" s="3"/>
      <c r="C14" s="200"/>
      <c r="D14" s="365"/>
      <c r="E14" s="365"/>
      <c r="F14" s="365"/>
      <c r="G14" s="365"/>
      <c r="H14" s="698"/>
    </row>
    <row r="15" spans="1:8" s="1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377"/>
    </row>
    <row r="16" spans="1:8" s="1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40"/>
    </row>
    <row r="17" spans="1:8" ht="13.8" thickTop="1">
      <c r="A17" s="15"/>
      <c r="B17" s="16"/>
      <c r="C17" s="17" t="s">
        <v>76</v>
      </c>
      <c r="D17" s="18"/>
      <c r="E17" s="514"/>
      <c r="F17" s="514"/>
      <c r="G17" s="18"/>
      <c r="H17" s="707"/>
    </row>
    <row r="18" spans="1:8" ht="15" customHeight="1">
      <c r="A18" s="15" t="s">
        <v>77</v>
      </c>
      <c r="B18" s="21">
        <v>2210</v>
      </c>
      <c r="C18" s="22" t="s">
        <v>111</v>
      </c>
      <c r="D18" s="26"/>
      <c r="E18" s="201"/>
      <c r="F18" s="755"/>
      <c r="G18" s="201"/>
      <c r="H18" s="708"/>
    </row>
    <row r="19" spans="1:8" ht="15" customHeight="1">
      <c r="A19" s="15"/>
      <c r="B19" s="23">
        <v>1</v>
      </c>
      <c r="C19" s="24" t="s">
        <v>112</v>
      </c>
      <c r="D19" s="26"/>
      <c r="E19" s="202"/>
      <c r="F19" s="774"/>
      <c r="G19" s="26"/>
      <c r="H19" s="708"/>
    </row>
    <row r="20" spans="1:8" ht="15" customHeight="1">
      <c r="A20" s="15"/>
      <c r="B20" s="27">
        <v>1.1100000000000001</v>
      </c>
      <c r="C20" s="17" t="s">
        <v>310</v>
      </c>
      <c r="D20" s="20"/>
      <c r="E20" s="540"/>
      <c r="F20" s="395"/>
      <c r="G20" s="540"/>
      <c r="H20" s="709"/>
    </row>
    <row r="21" spans="1:8" s="66" customFormat="1" ht="15" customHeight="1">
      <c r="A21" s="15"/>
      <c r="B21" s="16">
        <v>62</v>
      </c>
      <c r="C21" s="25" t="s">
        <v>369</v>
      </c>
      <c r="D21" s="26"/>
      <c r="E21" s="201"/>
      <c r="F21" s="774"/>
      <c r="G21" s="26"/>
      <c r="H21" s="708"/>
    </row>
    <row r="22" spans="1:8" s="66" customFormat="1" ht="15" customHeight="1">
      <c r="A22" s="15"/>
      <c r="B22" s="477" t="s">
        <v>311</v>
      </c>
      <c r="C22" s="25" t="s">
        <v>290</v>
      </c>
      <c r="D22" s="19"/>
      <c r="E22" s="674">
        <v>12000</v>
      </c>
      <c r="F22" s="773"/>
      <c r="G22" s="19">
        <f t="shared" ref="G22" si="0">SUM(E22:F22)</f>
        <v>12000</v>
      </c>
      <c r="H22" s="707" t="s">
        <v>240</v>
      </c>
    </row>
    <row r="23" spans="1:8" s="66" customFormat="1" ht="15" customHeight="1">
      <c r="A23" s="15" t="s">
        <v>72</v>
      </c>
      <c r="B23" s="16">
        <v>62</v>
      </c>
      <c r="C23" s="25" t="s">
        <v>369</v>
      </c>
      <c r="D23" s="207"/>
      <c r="E23" s="203">
        <f>SUM(E22:E22)</f>
        <v>12000</v>
      </c>
      <c r="F23" s="203">
        <f t="shared" ref="F23:G23" si="1">SUM(F22:F22)</f>
        <v>0</v>
      </c>
      <c r="G23" s="203">
        <f t="shared" si="1"/>
        <v>12000</v>
      </c>
      <c r="H23" s="625"/>
    </row>
    <row r="24" spans="1:8" ht="15" customHeight="1">
      <c r="A24" s="15" t="s">
        <v>72</v>
      </c>
      <c r="B24" s="27">
        <v>1.1100000000000001</v>
      </c>
      <c r="C24" s="17" t="s">
        <v>310</v>
      </c>
      <c r="D24" s="676"/>
      <c r="E24" s="676">
        <f>E23</f>
        <v>12000</v>
      </c>
      <c r="F24" s="676">
        <f t="shared" ref="F24:G25" si="2">F23</f>
        <v>0</v>
      </c>
      <c r="G24" s="676">
        <f t="shared" si="2"/>
        <v>12000</v>
      </c>
      <c r="H24" s="709"/>
    </row>
    <row r="25" spans="1:8" ht="15" customHeight="1">
      <c r="A25" s="15" t="s">
        <v>72</v>
      </c>
      <c r="B25" s="23">
        <v>1</v>
      </c>
      <c r="C25" s="24" t="s">
        <v>112</v>
      </c>
      <c r="D25" s="676"/>
      <c r="E25" s="676">
        <f>E24</f>
        <v>12000</v>
      </c>
      <c r="F25" s="676">
        <f t="shared" si="2"/>
        <v>0</v>
      </c>
      <c r="G25" s="676">
        <f t="shared" si="2"/>
        <v>12000</v>
      </c>
    </row>
    <row r="26" spans="1:8">
      <c r="A26" s="15"/>
      <c r="B26" s="23"/>
      <c r="C26" s="25"/>
    </row>
    <row r="27" spans="1:8" ht="15" customHeight="1">
      <c r="A27" s="15"/>
      <c r="B27" s="23">
        <v>3</v>
      </c>
      <c r="C27" s="25" t="s">
        <v>373</v>
      </c>
    </row>
    <row r="28" spans="1:8" ht="15" customHeight="1">
      <c r="A28" s="15"/>
      <c r="B28" s="27">
        <v>3.8</v>
      </c>
      <c r="C28" s="17" t="s">
        <v>38</v>
      </c>
    </row>
    <row r="29" spans="1:8" ht="15" customHeight="1">
      <c r="A29" s="15"/>
      <c r="B29" s="28" t="s">
        <v>374</v>
      </c>
      <c r="C29" s="25" t="s">
        <v>375</v>
      </c>
    </row>
    <row r="30" spans="1:8" ht="15" customHeight="1">
      <c r="A30" s="15"/>
      <c r="B30" s="28" t="s">
        <v>58</v>
      </c>
      <c r="C30" s="25" t="s">
        <v>376</v>
      </c>
    </row>
    <row r="31" spans="1:8" ht="15" customHeight="1">
      <c r="A31" s="15"/>
      <c r="B31" s="192" t="s">
        <v>377</v>
      </c>
      <c r="C31" s="25" t="s">
        <v>83</v>
      </c>
      <c r="D31" s="700"/>
      <c r="E31" s="700">
        <v>10000</v>
      </c>
      <c r="F31" s="831">
        <v>0</v>
      </c>
      <c r="G31" s="831">
        <f>SUM(E31:F31)</f>
        <v>10000</v>
      </c>
      <c r="H31" s="162" t="s">
        <v>241</v>
      </c>
    </row>
    <row r="32" spans="1:8" ht="15" customHeight="1">
      <c r="A32" s="15" t="s">
        <v>72</v>
      </c>
      <c r="B32" s="28" t="s">
        <v>58</v>
      </c>
      <c r="C32" s="25" t="s">
        <v>376</v>
      </c>
      <c r="D32" s="700"/>
      <c r="E32" s="700">
        <f>E31</f>
        <v>10000</v>
      </c>
      <c r="F32" s="700">
        <f>F31</f>
        <v>0</v>
      </c>
      <c r="G32" s="831">
        <f>SUM(E32:F32)</f>
        <v>10000</v>
      </c>
    </row>
    <row r="33" spans="1:8" ht="15" customHeight="1">
      <c r="A33" s="15" t="s">
        <v>72</v>
      </c>
      <c r="B33" s="28" t="s">
        <v>374</v>
      </c>
      <c r="C33" s="25" t="s">
        <v>375</v>
      </c>
      <c r="D33" s="700"/>
      <c r="E33" s="700">
        <f t="shared" ref="E33:G33" si="3">SUM(E31:E31)</f>
        <v>10000</v>
      </c>
      <c r="F33" s="831">
        <f t="shared" si="3"/>
        <v>0</v>
      </c>
      <c r="G33" s="831">
        <f t="shared" si="3"/>
        <v>10000</v>
      </c>
    </row>
    <row r="34" spans="1:8" ht="15" customHeight="1">
      <c r="A34" s="15" t="s">
        <v>72</v>
      </c>
      <c r="B34" s="27">
        <v>3.8</v>
      </c>
      <c r="C34" s="17" t="s">
        <v>38</v>
      </c>
      <c r="D34" s="700"/>
      <c r="E34" s="700">
        <f t="shared" ref="E34" si="4">E31</f>
        <v>10000</v>
      </c>
      <c r="F34" s="700">
        <f t="shared" ref="F34:G34" si="5">F31</f>
        <v>0</v>
      </c>
      <c r="G34" s="700">
        <f t="shared" si="5"/>
        <v>10000</v>
      </c>
    </row>
    <row r="35" spans="1:8" ht="15" customHeight="1">
      <c r="A35" s="15" t="s">
        <v>72</v>
      </c>
      <c r="B35" s="23">
        <v>3</v>
      </c>
      <c r="C35" s="25" t="s">
        <v>378</v>
      </c>
      <c r="D35" s="700"/>
      <c r="E35" s="700">
        <f>E34</f>
        <v>10000</v>
      </c>
      <c r="F35" s="700">
        <f t="shared" ref="F35:G35" si="6">F34</f>
        <v>0</v>
      </c>
      <c r="G35" s="700">
        <f t="shared" si="6"/>
        <v>10000</v>
      </c>
    </row>
    <row r="36" spans="1:8" ht="15" customHeight="1">
      <c r="A36" s="15" t="s">
        <v>72</v>
      </c>
      <c r="B36" s="21">
        <v>2210</v>
      </c>
      <c r="C36" s="22" t="s">
        <v>111</v>
      </c>
      <c r="D36" s="676"/>
      <c r="E36" s="676">
        <f>E35+E25</f>
        <v>22000</v>
      </c>
      <c r="F36" s="676">
        <f t="shared" ref="F36:G36" si="7">F35+F25</f>
        <v>0</v>
      </c>
      <c r="G36" s="676">
        <f t="shared" si="7"/>
        <v>22000</v>
      </c>
    </row>
    <row r="37" spans="1:8" ht="15" customHeight="1">
      <c r="A37" s="653" t="s">
        <v>72</v>
      </c>
      <c r="B37" s="654"/>
      <c r="C37" s="655" t="s">
        <v>76</v>
      </c>
      <c r="D37" s="676"/>
      <c r="E37" s="676">
        <f>E36</f>
        <v>22000</v>
      </c>
      <c r="F37" s="676">
        <f t="shared" ref="F37:G37" si="8">F36</f>
        <v>0</v>
      </c>
      <c r="G37" s="676">
        <f t="shared" si="8"/>
        <v>22000</v>
      </c>
    </row>
    <row r="38" spans="1:8" ht="7.2" customHeight="1">
      <c r="A38" s="15"/>
      <c r="B38" s="16"/>
      <c r="C38" s="17"/>
    </row>
    <row r="39" spans="1:8">
      <c r="A39" s="15"/>
      <c r="B39" s="16"/>
      <c r="C39" s="152" t="s">
        <v>32</v>
      </c>
    </row>
    <row r="40" spans="1:8" ht="26.4">
      <c r="A40" s="151" t="s">
        <v>452</v>
      </c>
      <c r="B40" s="562">
        <v>7475</v>
      </c>
      <c r="C40" s="889" t="s">
        <v>389</v>
      </c>
    </row>
    <row r="41" spans="1:8">
      <c r="A41" s="144"/>
      <c r="B41" s="752" t="s">
        <v>449</v>
      </c>
      <c r="C41" s="890" t="s">
        <v>314</v>
      </c>
    </row>
    <row r="42" spans="1:8">
      <c r="A42" s="144"/>
      <c r="B42" s="626">
        <v>60</v>
      </c>
      <c r="C42" s="551" t="s">
        <v>450</v>
      </c>
    </row>
    <row r="43" spans="1:8">
      <c r="A43" s="891"/>
      <c r="B43" s="626" t="s">
        <v>352</v>
      </c>
      <c r="C43" s="551" t="s">
        <v>451</v>
      </c>
      <c r="E43" s="14">
        <v>34029</v>
      </c>
      <c r="F43" s="13">
        <v>0</v>
      </c>
      <c r="G43" s="13">
        <f>E43+F43</f>
        <v>34029</v>
      </c>
      <c r="H43" s="162" t="s">
        <v>247</v>
      </c>
    </row>
    <row r="44" spans="1:8">
      <c r="A44" s="150" t="s">
        <v>72</v>
      </c>
      <c r="B44" s="141">
        <v>60</v>
      </c>
      <c r="C44" s="130" t="s">
        <v>450</v>
      </c>
      <c r="D44" s="676"/>
      <c r="E44" s="676">
        <f>E43</f>
        <v>34029</v>
      </c>
      <c r="F44" s="676">
        <f t="shared" ref="F44:G45" si="9">F43</f>
        <v>0</v>
      </c>
      <c r="G44" s="676">
        <f t="shared" si="9"/>
        <v>34029</v>
      </c>
    </row>
    <row r="45" spans="1:8">
      <c r="A45" s="150" t="s">
        <v>72</v>
      </c>
      <c r="B45" s="816" t="s">
        <v>449</v>
      </c>
      <c r="C45" s="129" t="s">
        <v>314</v>
      </c>
      <c r="D45" s="676"/>
      <c r="E45" s="676">
        <f>E44</f>
        <v>34029</v>
      </c>
      <c r="F45" s="676">
        <f t="shared" si="9"/>
        <v>0</v>
      </c>
      <c r="G45" s="676">
        <f t="shared" si="9"/>
        <v>34029</v>
      </c>
    </row>
    <row r="46" spans="1:8" ht="26.4">
      <c r="A46" s="1050" t="s">
        <v>72</v>
      </c>
      <c r="B46" s="1051">
        <v>7475</v>
      </c>
      <c r="C46" s="135" t="s">
        <v>389</v>
      </c>
      <c r="D46" s="676"/>
      <c r="E46" s="676">
        <f>E45</f>
        <v>34029</v>
      </c>
      <c r="F46" s="676">
        <f t="shared" ref="F46:G47" si="10">F45</f>
        <v>0</v>
      </c>
      <c r="G46" s="676">
        <f t="shared" si="10"/>
        <v>34029</v>
      </c>
    </row>
    <row r="47" spans="1:8">
      <c r="A47" s="954" t="s">
        <v>72</v>
      </c>
      <c r="B47" s="955"/>
      <c r="C47" s="956" t="s">
        <v>32</v>
      </c>
      <c r="D47" s="676"/>
      <c r="E47" s="676">
        <f>E46</f>
        <v>34029</v>
      </c>
      <c r="F47" s="676">
        <f t="shared" si="10"/>
        <v>0</v>
      </c>
      <c r="G47" s="676">
        <f t="shared" si="10"/>
        <v>34029</v>
      </c>
    </row>
    <row r="48" spans="1:8">
      <c r="A48" s="29" t="s">
        <v>72</v>
      </c>
      <c r="B48" s="193"/>
      <c r="C48" s="194" t="s">
        <v>73</v>
      </c>
      <c r="D48" s="676"/>
      <c r="E48" s="676">
        <f>E47+E37</f>
        <v>56029</v>
      </c>
      <c r="F48" s="676">
        <f t="shared" ref="F48:G48" si="11">F47+F37</f>
        <v>0</v>
      </c>
      <c r="G48" s="676">
        <f t="shared" si="11"/>
        <v>56029</v>
      </c>
    </row>
    <row r="49" spans="1:7">
      <c r="A49" s="15"/>
      <c r="B49" s="21"/>
      <c r="C49" s="22"/>
      <c r="D49" s="57"/>
      <c r="E49" s="57"/>
      <c r="F49" s="57"/>
      <c r="G49" s="57"/>
    </row>
    <row r="50" spans="1:7" ht="15.6" customHeight="1">
      <c r="A50" s="1222" t="s">
        <v>242</v>
      </c>
      <c r="B50" s="1222"/>
      <c r="C50" s="1222"/>
      <c r="D50" s="280"/>
      <c r="E50" s="280"/>
      <c r="F50" s="212"/>
      <c r="G50" s="224"/>
    </row>
    <row r="51" spans="1:7" ht="15" customHeight="1">
      <c r="A51" s="892" t="s">
        <v>240</v>
      </c>
      <c r="B51" s="1224" t="s">
        <v>510</v>
      </c>
      <c r="C51" s="1224"/>
      <c r="D51" s="1224"/>
      <c r="E51" s="1224"/>
      <c r="F51" s="1224"/>
      <c r="G51" s="1224"/>
    </row>
    <row r="52" spans="1:7" ht="15" customHeight="1">
      <c r="A52" s="892" t="s">
        <v>241</v>
      </c>
      <c r="B52" s="1225" t="s">
        <v>462</v>
      </c>
      <c r="C52" s="1225"/>
      <c r="D52" s="1225"/>
      <c r="E52" s="1225"/>
      <c r="F52" s="1225"/>
      <c r="G52" s="497"/>
    </row>
    <row r="53" spans="1:7" ht="15" customHeight="1">
      <c r="A53" s="893" t="s">
        <v>245</v>
      </c>
      <c r="B53" s="1224" t="s">
        <v>539</v>
      </c>
      <c r="C53" s="1224"/>
      <c r="D53" s="1224"/>
      <c r="E53" s="1224"/>
      <c r="F53" s="1224"/>
      <c r="G53" s="1224"/>
    </row>
    <row r="54" spans="1:7">
      <c r="A54" s="15"/>
      <c r="B54" s="21"/>
      <c r="C54" s="22"/>
      <c r="D54" s="57"/>
      <c r="E54" s="57"/>
      <c r="F54" s="65"/>
      <c r="G54" s="65"/>
    </row>
    <row r="55" spans="1:7">
      <c r="A55" s="15"/>
      <c r="B55" s="21"/>
      <c r="C55" s="22"/>
      <c r="D55" s="57"/>
      <c r="E55" s="57"/>
      <c r="F55" s="65"/>
      <c r="G55" s="65"/>
    </row>
    <row r="57" spans="1:7">
      <c r="D57" s="1154"/>
      <c r="E57" s="389"/>
      <c r="F57" s="1154"/>
      <c r="G57" s="389"/>
    </row>
    <row r="58" spans="1:7">
      <c r="D58" s="176"/>
      <c r="E58" s="176"/>
      <c r="F58" s="176"/>
      <c r="G58" s="379"/>
    </row>
    <row r="59" spans="1:7">
      <c r="D59" s="57"/>
      <c r="E59" s="57"/>
      <c r="F59" s="65"/>
      <c r="G59" s="65"/>
    </row>
    <row r="60" spans="1:7">
      <c r="D60" s="57"/>
      <c r="E60" s="57"/>
      <c r="F60" s="65"/>
      <c r="G60" s="65"/>
    </row>
  </sheetData>
  <autoFilter ref="A16:H24">
    <filterColumn colId="7"/>
  </autoFilter>
  <customSheetViews>
    <customSheetView guid="{A48B2B02-857B-4E03-8EC3-B83BCD408191}" showPageBreaks="1" printArea="1" showAutoFilter="1" view="pageBreakPreview">
      <selection activeCell="C15" sqref="C15"/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19" fitToHeight="0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5:R148">
        <filterColumn colId="7"/>
        <filterColumn colId="9"/>
        <filterColumn colId="10"/>
      </autoFilter>
    </customSheetView>
    <customSheetView guid="{C5F44875-2256-4473-BD8B-FE5F322CC657}" showPageBreaks="1" printArea="1" showAutoFilter="1" view="pageBreakPreview">
      <selection activeCell="G9" sqref="G9"/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19" fitToHeight="0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5:R148">
        <filterColumn colId="7"/>
        <filterColumn colId="9"/>
        <filterColumn colId="10"/>
      </autoFilter>
    </customSheetView>
  </customSheetViews>
  <mergeCells count="9">
    <mergeCell ref="A50:C50"/>
    <mergeCell ref="B53:G53"/>
    <mergeCell ref="B51:G51"/>
    <mergeCell ref="B52:F52"/>
    <mergeCell ref="A1:G1"/>
    <mergeCell ref="A2:G2"/>
    <mergeCell ref="A3:G3"/>
    <mergeCell ref="B4:G4"/>
    <mergeCell ref="B15:G15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5" fitToHeight="0" orientation="portrait" blackAndWhite="1" useFirstPageNumber="1" r:id="rId3"/>
  <headerFooter alignWithMargins="0">
    <oddHeader xml:space="preserve">&amp;C   </oddHeader>
    <oddFooter>&amp;C&amp;"Times New Roman,Bold"&amp;P</oddFooter>
  </headerFooter>
  <rowBreaks count="1" manualBreakCount="1">
    <brk id="3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syncVertical="1" syncRef="B19" transitionEvaluation="1" codeName="Sheet16"/>
  <dimension ref="A1:I44"/>
  <sheetViews>
    <sheetView view="pageBreakPreview" topLeftCell="B19" zoomScaleSheetLayoutView="100" workbookViewId="0">
      <selection activeCell="N56" sqref="N56"/>
    </sheetView>
  </sheetViews>
  <sheetFormatPr defaultColWidth="11" defaultRowHeight="13.2"/>
  <cols>
    <col min="1" max="1" width="5.6640625" style="557" customWidth="1"/>
    <col min="2" max="2" width="7.6640625" style="753" customWidth="1"/>
    <col min="3" max="3" width="35.6640625" style="82" customWidth="1"/>
    <col min="4" max="4" width="7.6640625" style="222" customWidth="1"/>
    <col min="5" max="5" width="9.44140625" style="82" customWidth="1"/>
    <col min="6" max="6" width="10.88671875" style="82" customWidth="1"/>
    <col min="7" max="7" width="9.6640625" style="82" customWidth="1"/>
    <col min="8" max="8" width="3" style="222" customWidth="1"/>
    <col min="9" max="10" width="11" style="222"/>
    <col min="11" max="11" width="8.5546875" style="222" customWidth="1"/>
    <col min="12" max="12" width="11.109375" style="222" bestFit="1" customWidth="1"/>
    <col min="13" max="13" width="11.33203125" style="222" bestFit="1" customWidth="1"/>
    <col min="14" max="16384" width="11" style="222"/>
  </cols>
  <sheetData>
    <row r="1" spans="1:8">
      <c r="A1" s="1228" t="s">
        <v>160</v>
      </c>
      <c r="B1" s="1228"/>
      <c r="C1" s="1228"/>
      <c r="D1" s="1228"/>
      <c r="E1" s="1228"/>
      <c r="F1" s="1228"/>
      <c r="G1" s="1228"/>
      <c r="H1" s="518"/>
    </row>
    <row r="2" spans="1:8">
      <c r="A2" s="1228" t="s">
        <v>161</v>
      </c>
      <c r="B2" s="1228"/>
      <c r="C2" s="1228"/>
      <c r="D2" s="1228"/>
      <c r="E2" s="1228"/>
      <c r="F2" s="1228"/>
      <c r="G2" s="1228"/>
      <c r="H2" s="518"/>
    </row>
    <row r="3" spans="1:8" ht="32.4" customHeight="1">
      <c r="A3" s="1221" t="s">
        <v>540</v>
      </c>
      <c r="B3" s="1221"/>
      <c r="C3" s="1221"/>
      <c r="D3" s="1221"/>
      <c r="E3" s="1221"/>
      <c r="F3" s="1221"/>
      <c r="G3" s="1221"/>
      <c r="H3" s="1052"/>
    </row>
    <row r="4" spans="1:8" ht="13.8">
      <c r="A4" s="34"/>
      <c r="B4" s="1217"/>
      <c r="C4" s="1217"/>
      <c r="D4" s="1217"/>
      <c r="E4" s="1217"/>
      <c r="F4" s="1217"/>
      <c r="G4" s="1217"/>
      <c r="H4" s="517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>
      <c r="A6" s="34"/>
      <c r="B6" s="41" t="s">
        <v>27</v>
      </c>
      <c r="C6" s="30" t="s">
        <v>28</v>
      </c>
      <c r="D6" s="38" t="s">
        <v>73</v>
      </c>
      <c r="E6" s="32">
        <v>618595</v>
      </c>
      <c r="F6" s="690">
        <v>97097</v>
      </c>
      <c r="G6" s="32">
        <f>SUM(E6:F6)</f>
        <v>715692</v>
      </c>
      <c r="H6" s="32"/>
    </row>
    <row r="7" spans="1:8" ht="16.5" customHeight="1">
      <c r="A7" s="34"/>
      <c r="B7" s="41" t="s">
        <v>380</v>
      </c>
      <c r="C7" s="30" t="s">
        <v>379</v>
      </c>
      <c r="D7" s="38" t="s">
        <v>73</v>
      </c>
      <c r="E7" s="32">
        <v>28296</v>
      </c>
      <c r="F7" s="690" t="s">
        <v>130</v>
      </c>
      <c r="G7" s="32">
        <f>SUM(E7:F7)</f>
        <v>28296</v>
      </c>
      <c r="H7" s="32"/>
    </row>
    <row r="8" spans="1:8" ht="10.95" customHeight="1">
      <c r="A8" s="34"/>
      <c r="B8" s="41"/>
      <c r="C8" s="30"/>
      <c r="D8" s="38"/>
      <c r="E8" s="32"/>
      <c r="F8" s="690"/>
      <c r="G8" s="32"/>
      <c r="H8" s="32"/>
    </row>
    <row r="9" spans="1:8">
      <c r="A9" s="34"/>
      <c r="B9" s="41" t="s">
        <v>381</v>
      </c>
      <c r="C9" s="39" t="s">
        <v>30</v>
      </c>
      <c r="D9" s="40"/>
      <c r="E9" s="33"/>
      <c r="F9" s="403"/>
      <c r="G9" s="33"/>
      <c r="H9" s="33"/>
    </row>
    <row r="10" spans="1:8">
      <c r="A10" s="34"/>
      <c r="B10" s="37"/>
      <c r="C10" s="39" t="s">
        <v>141</v>
      </c>
      <c r="D10" s="40" t="s">
        <v>73</v>
      </c>
      <c r="E10" s="33">
        <f>G31</f>
        <v>4200</v>
      </c>
      <c r="F10" s="175">
        <v>0</v>
      </c>
      <c r="G10" s="33">
        <f>SUM(E10:F10)</f>
        <v>4200</v>
      </c>
      <c r="H10" s="33"/>
    </row>
    <row r="11" spans="1:8">
      <c r="A11" s="34"/>
      <c r="B11" s="41" t="s">
        <v>72</v>
      </c>
      <c r="C11" s="30" t="s">
        <v>382</v>
      </c>
      <c r="D11" s="42" t="s">
        <v>73</v>
      </c>
      <c r="E11" s="43">
        <f>SUM(E6:E10)</f>
        <v>651091</v>
      </c>
      <c r="F11" s="691">
        <f>SUM(F6:F10)</f>
        <v>97097</v>
      </c>
      <c r="G11" s="43">
        <f>SUM(E11:F11)</f>
        <v>748188</v>
      </c>
      <c r="H11" s="32"/>
    </row>
    <row r="12" spans="1:8">
      <c r="A12" s="34"/>
      <c r="B12" s="37"/>
      <c r="C12" s="30"/>
      <c r="D12" s="31"/>
      <c r="E12" s="31"/>
      <c r="F12" s="38"/>
      <c r="G12" s="31"/>
      <c r="H12" s="31"/>
    </row>
    <row r="13" spans="1:8">
      <c r="A13" s="32"/>
      <c r="B13" s="399" t="s">
        <v>509</v>
      </c>
      <c r="C13" s="31" t="s">
        <v>45</v>
      </c>
      <c r="D13" s="31"/>
      <c r="E13" s="31"/>
      <c r="F13" s="38"/>
      <c r="G13" s="31"/>
      <c r="H13" s="31"/>
    </row>
    <row r="14" spans="1:8" s="209" customFormat="1">
      <c r="A14" s="2"/>
      <c r="B14" s="3"/>
      <c r="C14" s="200"/>
      <c r="D14" s="370"/>
      <c r="E14" s="365"/>
      <c r="F14" s="365"/>
      <c r="G14" s="365"/>
      <c r="H14" s="370"/>
    </row>
    <row r="15" spans="1:8" s="209" customFormat="1" ht="13.8" thickBot="1">
      <c r="A15" s="45"/>
      <c r="B15" s="1218" t="s">
        <v>133</v>
      </c>
      <c r="C15" s="1218"/>
      <c r="D15" s="1218"/>
      <c r="E15" s="1218"/>
      <c r="F15" s="1218"/>
      <c r="G15" s="1218"/>
      <c r="H15" s="394"/>
    </row>
    <row r="16" spans="1:8" s="209" customFormat="1" ht="14.4" thickTop="1" thickBot="1">
      <c r="A16" s="45"/>
      <c r="B16" s="199"/>
      <c r="C16" s="199" t="s">
        <v>46</v>
      </c>
      <c r="D16" s="199"/>
      <c r="E16" s="199" t="s">
        <v>74</v>
      </c>
      <c r="F16" s="199" t="s">
        <v>146</v>
      </c>
      <c r="G16" s="46" t="s">
        <v>145</v>
      </c>
      <c r="H16" s="33"/>
    </row>
    <row r="17" spans="1:8" s="82" customFormat="1" ht="14.4" customHeight="1" thickTop="1">
      <c r="A17" s="799"/>
      <c r="B17" s="79"/>
      <c r="C17" s="556" t="s">
        <v>76</v>
      </c>
      <c r="D17" s="4"/>
      <c r="E17" s="506"/>
      <c r="F17" s="506"/>
      <c r="G17" s="4"/>
      <c r="H17" s="4"/>
    </row>
    <row r="18" spans="1:8" s="82" customFormat="1">
      <c r="A18" s="799" t="s">
        <v>77</v>
      </c>
      <c r="B18" s="558">
        <v>2052</v>
      </c>
      <c r="C18" s="559" t="s">
        <v>308</v>
      </c>
      <c r="D18" s="201"/>
      <c r="E18" s="201"/>
      <c r="F18" s="755"/>
      <c r="G18" s="201"/>
      <c r="H18" s="201"/>
    </row>
    <row r="19" spans="1:8" s="82" customFormat="1">
      <c r="A19" s="799"/>
      <c r="B19" s="99">
        <v>0.09</v>
      </c>
      <c r="C19" s="559" t="s">
        <v>298</v>
      </c>
      <c r="D19" s="201"/>
      <c r="E19" s="201"/>
      <c r="F19" s="755"/>
      <c r="G19" s="97"/>
      <c r="H19" s="97"/>
    </row>
    <row r="20" spans="1:8" ht="14.4" customHeight="1">
      <c r="A20" s="799"/>
      <c r="B20" s="79">
        <v>44</v>
      </c>
      <c r="C20" s="560" t="s">
        <v>313</v>
      </c>
      <c r="D20" s="221"/>
      <c r="E20" s="100"/>
      <c r="F20" s="957"/>
      <c r="G20" s="100"/>
      <c r="H20" s="221"/>
    </row>
    <row r="21" spans="1:8" ht="14.4" customHeight="1">
      <c r="A21" s="799"/>
      <c r="B21" s="79" t="s">
        <v>307</v>
      </c>
      <c r="C21" s="560" t="s">
        <v>135</v>
      </c>
      <c r="D21" s="959"/>
      <c r="E21" s="960">
        <v>500</v>
      </c>
      <c r="F21" s="960"/>
      <c r="G21" s="960">
        <f>SUM(E21:F21)</f>
        <v>500</v>
      </c>
      <c r="H21" s="222" t="s">
        <v>240</v>
      </c>
    </row>
    <row r="22" spans="1:8" ht="14.4" customHeight="1">
      <c r="A22" s="799" t="s">
        <v>72</v>
      </c>
      <c r="B22" s="79">
        <v>44</v>
      </c>
      <c r="C22" s="560" t="s">
        <v>313</v>
      </c>
      <c r="D22" s="703"/>
      <c r="E22" s="958">
        <f>SUM(E20:E21)</f>
        <v>500</v>
      </c>
      <c r="F22" s="958">
        <f>SUM(F20:F21)</f>
        <v>0</v>
      </c>
      <c r="G22" s="958">
        <f>SUM(G20:G21)</f>
        <v>500</v>
      </c>
    </row>
    <row r="23" spans="1:8" ht="14.4" customHeight="1">
      <c r="A23" s="799" t="s">
        <v>72</v>
      </c>
      <c r="B23" s="99">
        <v>0.09</v>
      </c>
      <c r="C23" s="559" t="s">
        <v>298</v>
      </c>
      <c r="D23" s="703"/>
      <c r="E23" s="958">
        <f>E22</f>
        <v>500</v>
      </c>
      <c r="F23" s="958">
        <f t="shared" ref="F23:G24" si="0">F22</f>
        <v>0</v>
      </c>
      <c r="G23" s="958">
        <f t="shared" si="0"/>
        <v>500</v>
      </c>
    </row>
    <row r="24" spans="1:8" ht="14.4" customHeight="1">
      <c r="A24" s="799" t="s">
        <v>72</v>
      </c>
      <c r="B24" s="558">
        <v>2052</v>
      </c>
      <c r="C24" s="559" t="s">
        <v>308</v>
      </c>
      <c r="D24" s="703"/>
      <c r="E24" s="958">
        <f>E23</f>
        <v>500</v>
      </c>
      <c r="F24" s="958">
        <f t="shared" si="0"/>
        <v>0</v>
      </c>
      <c r="G24" s="958">
        <f t="shared" si="0"/>
        <v>500</v>
      </c>
    </row>
    <row r="25" spans="1:8" ht="14.4" customHeight="1">
      <c r="A25" s="799"/>
      <c r="B25" s="558"/>
      <c r="C25" s="560"/>
      <c r="D25" s="288"/>
      <c r="E25" s="93"/>
      <c r="F25" s="93"/>
      <c r="G25" s="93"/>
    </row>
    <row r="26" spans="1:8" ht="14.4" customHeight="1">
      <c r="A26" s="800" t="s">
        <v>77</v>
      </c>
      <c r="B26" s="77">
        <v>2056</v>
      </c>
      <c r="C26" s="78" t="s">
        <v>163</v>
      </c>
      <c r="D26" s="799"/>
      <c r="E26" s="799"/>
      <c r="F26" s="799"/>
      <c r="G26" s="799"/>
    </row>
    <row r="27" spans="1:8">
      <c r="A27" s="917" t="s">
        <v>243</v>
      </c>
      <c r="B27" s="106">
        <v>0.10100000000000001</v>
      </c>
      <c r="C27" s="78" t="s">
        <v>163</v>
      </c>
    </row>
    <row r="28" spans="1:8" ht="15" customHeight="1">
      <c r="A28" s="916"/>
      <c r="B28" s="805" t="s">
        <v>541</v>
      </c>
      <c r="C28" s="733" t="s">
        <v>470</v>
      </c>
      <c r="D28" s="702"/>
      <c r="E28" s="720">
        <v>3700</v>
      </c>
      <c r="F28" s="720">
        <v>0</v>
      </c>
      <c r="G28" s="720">
        <f>E28</f>
        <v>3700</v>
      </c>
      <c r="H28" s="222" t="s">
        <v>241</v>
      </c>
    </row>
    <row r="29" spans="1:8">
      <c r="A29" s="931" t="s">
        <v>72</v>
      </c>
      <c r="B29" s="106">
        <v>0.10100000000000001</v>
      </c>
      <c r="C29" s="733" t="s">
        <v>163</v>
      </c>
      <c r="D29" s="702"/>
      <c r="E29" s="720">
        <f>E28</f>
        <v>3700</v>
      </c>
      <c r="F29" s="720">
        <f t="shared" ref="F29:G29" si="1">F28</f>
        <v>0</v>
      </c>
      <c r="G29" s="720">
        <f t="shared" si="1"/>
        <v>3700</v>
      </c>
    </row>
    <row r="30" spans="1:8">
      <c r="A30" s="800" t="s">
        <v>72</v>
      </c>
      <c r="B30" s="77">
        <v>2056</v>
      </c>
      <c r="C30" s="733" t="s">
        <v>163</v>
      </c>
      <c r="D30" s="677"/>
      <c r="E30" s="620">
        <f>E29</f>
        <v>3700</v>
      </c>
      <c r="F30" s="620">
        <f t="shared" ref="F30:G30" si="2">F29</f>
        <v>0</v>
      </c>
      <c r="G30" s="620">
        <f t="shared" si="2"/>
        <v>3700</v>
      </c>
    </row>
    <row r="31" spans="1:8">
      <c r="A31" s="803" t="s">
        <v>72</v>
      </c>
      <c r="B31" s="561"/>
      <c r="C31" s="804" t="s">
        <v>76</v>
      </c>
      <c r="D31" s="677"/>
      <c r="E31" s="620">
        <f>E24+E30</f>
        <v>4200</v>
      </c>
      <c r="F31" s="620">
        <f>F24+F30</f>
        <v>0</v>
      </c>
      <c r="G31" s="620">
        <f>G24+G30</f>
        <v>4200</v>
      </c>
      <c r="H31" s="221"/>
    </row>
    <row r="32" spans="1:8">
      <c r="A32" s="803" t="s">
        <v>72</v>
      </c>
      <c r="B32" s="561"/>
      <c r="C32" s="804" t="s">
        <v>73</v>
      </c>
      <c r="D32" s="677"/>
      <c r="E32" s="620">
        <f>E31</f>
        <v>4200</v>
      </c>
      <c r="F32" s="620">
        <f t="shared" ref="F32:G32" si="3">F31</f>
        <v>0</v>
      </c>
      <c r="G32" s="620">
        <f t="shared" si="3"/>
        <v>4200</v>
      </c>
    </row>
    <row r="33" spans="1:9">
      <c r="A33" s="925" t="s">
        <v>243</v>
      </c>
      <c r="B33" s="229" t="s">
        <v>500</v>
      </c>
      <c r="C33" s="559"/>
      <c r="D33" s="221"/>
      <c r="E33" s="100"/>
      <c r="F33" s="100"/>
      <c r="G33" s="100"/>
    </row>
    <row r="34" spans="1:9" ht="15" customHeight="1">
      <c r="A34" s="229" t="s">
        <v>465</v>
      </c>
      <c r="B34" s="79"/>
      <c r="C34" s="559"/>
      <c r="D34" s="221"/>
      <c r="E34" s="100"/>
      <c r="F34" s="100"/>
      <c r="G34" s="100"/>
    </row>
    <row r="35" spans="1:9" ht="15" customHeight="1">
      <c r="A35" s="925" t="s">
        <v>240</v>
      </c>
      <c r="B35" s="229" t="s">
        <v>542</v>
      </c>
      <c r="C35" s="926"/>
      <c r="D35" s="225"/>
      <c r="E35" s="823"/>
      <c r="F35" s="823"/>
      <c r="G35" s="100"/>
    </row>
    <row r="36" spans="1:9" ht="15" customHeight="1">
      <c r="A36" s="925" t="s">
        <v>241</v>
      </c>
      <c r="B36" s="1227" t="s">
        <v>471</v>
      </c>
      <c r="C36" s="1227"/>
      <c r="D36" s="1227"/>
      <c r="E36" s="1227"/>
      <c r="F36" s="1227"/>
      <c r="G36" s="1227"/>
    </row>
    <row r="37" spans="1:9">
      <c r="A37" s="925"/>
      <c r="B37" s="79"/>
      <c r="C37" s="559"/>
      <c r="D37" s="221"/>
      <c r="E37" s="100"/>
      <c r="F37" s="100"/>
      <c r="G37" s="100"/>
    </row>
    <row r="38" spans="1:9">
      <c r="A38" s="913"/>
      <c r="B38" s="79"/>
      <c r="C38" s="559"/>
      <c r="D38" s="221"/>
      <c r="E38" s="100"/>
      <c r="F38" s="100"/>
      <c r="G38" s="100"/>
      <c r="H38" s="221"/>
      <c r="I38" s="221"/>
    </row>
    <row r="39" spans="1:9">
      <c r="C39" s="100"/>
      <c r="D39" s="221"/>
      <c r="E39" s="100"/>
      <c r="F39" s="100"/>
      <c r="G39" s="100"/>
      <c r="H39" s="221"/>
      <c r="I39" s="221"/>
    </row>
    <row r="40" spans="1:9">
      <c r="C40" s="100"/>
      <c r="D40" s="1154"/>
      <c r="E40" s="389"/>
      <c r="F40" s="1154"/>
      <c r="G40" s="389"/>
      <c r="H40" s="221"/>
      <c r="I40" s="221"/>
    </row>
    <row r="41" spans="1:9">
      <c r="C41" s="100"/>
      <c r="D41" s="221"/>
      <c r="E41" s="100"/>
      <c r="F41" s="100"/>
      <c r="G41" s="100"/>
      <c r="H41" s="221"/>
      <c r="I41" s="221"/>
    </row>
    <row r="42" spans="1:9">
      <c r="C42" s="100"/>
      <c r="D42" s="221"/>
      <c r="E42" s="100"/>
      <c r="F42" s="100"/>
      <c r="G42" s="100"/>
      <c r="H42" s="221"/>
      <c r="I42" s="221"/>
    </row>
    <row r="43" spans="1:9">
      <c r="C43" s="100"/>
      <c r="D43" s="221"/>
      <c r="E43" s="100"/>
      <c r="F43" s="100"/>
      <c r="G43" s="100"/>
      <c r="H43" s="221"/>
      <c r="I43" s="221"/>
    </row>
    <row r="44" spans="1:9">
      <c r="C44" s="100"/>
      <c r="D44" s="221"/>
      <c r="E44" s="100"/>
      <c r="F44" s="100"/>
      <c r="G44" s="100"/>
      <c r="H44" s="221"/>
      <c r="I44" s="221"/>
    </row>
  </sheetData>
  <autoFilter ref="A16:H16">
    <filterColumn colId="7"/>
  </autoFilter>
  <customSheetViews>
    <customSheetView guid="{A48B2B02-857B-4E03-8EC3-B83BCD408191}" showPageBreaks="1" printArea="1" showAutoFilter="1" view="pageBreakPreview">
      <selection activeCell="E9" sqref="E9"/>
      <rowBreaks count="2" manualBreakCount="2">
        <brk id="38" max="7" man="1"/>
        <brk id="74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4" firstPageNumber="23" orientation="portrait" blackAndWhite="1" useFirstPageNumber="1" r:id="rId1"/>
      <headerFooter alignWithMargins="0">
        <oddHeader xml:space="preserve">&amp;C   </oddHeader>
        <oddFooter>&amp;C&amp;"Times New Roman,Bold"&amp;P</oddFooter>
      </headerFooter>
      <autoFilter ref="A15:AC15">
        <filterColumn colId="7"/>
      </autoFilter>
    </customSheetView>
    <customSheetView guid="{C5F44875-2256-4473-BD8B-FE5F322CC657}" showPageBreaks="1" printArea="1" showAutoFilter="1" view="pageBreakPreview">
      <selection activeCell="G9" sqref="G9"/>
      <rowBreaks count="2" manualBreakCount="2">
        <brk id="38" max="7" man="1"/>
        <brk id="74" max="7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4" firstPageNumber="23" orientation="portrait" blackAndWhite="1" useFirstPageNumber="1" r:id="rId2"/>
      <headerFooter alignWithMargins="0">
        <oddHeader xml:space="preserve">&amp;C   </oddHeader>
        <oddFooter>&amp;C&amp;"Times New Roman,Bold"&amp;P</oddFooter>
      </headerFooter>
      <autoFilter ref="A15:AC15">
        <filterColumn colId="7"/>
      </autoFilter>
    </customSheetView>
  </customSheetViews>
  <mergeCells count="6">
    <mergeCell ref="B15:G15"/>
    <mergeCell ref="B36:G36"/>
    <mergeCell ref="A3:G3"/>
    <mergeCell ref="B4:G4"/>
    <mergeCell ref="A1:G1"/>
    <mergeCell ref="A2:G2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7" orientation="portrait" blackAndWhite="1" useFirstPageNumber="1" r:id="rId3"/>
  <headerFooter alignWithMargins="0">
    <oddHeader xml:space="preserve">&amp;C   </oddHeader>
    <oddFooter>&amp;C&amp;"Times New Roman,Bold"&amp;P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 syncVertical="1" syncRef="A22" transitionEvaluation="1" codeName="Sheet17"/>
  <dimension ref="A1:J33"/>
  <sheetViews>
    <sheetView view="pageBreakPreview" topLeftCell="A22" zoomScale="115" zoomScaleSheetLayoutView="115" workbookViewId="0">
      <selection activeCell="N56" sqref="N56"/>
    </sheetView>
  </sheetViews>
  <sheetFormatPr defaultColWidth="11" defaultRowHeight="13.2"/>
  <cols>
    <col min="1" max="1" width="6.44140625" style="283" customWidth="1"/>
    <col min="2" max="2" width="8.109375" style="284" customWidth="1"/>
    <col min="3" max="3" width="34.5546875" style="219" customWidth="1"/>
    <col min="4" max="4" width="8" style="222" customWidth="1"/>
    <col min="5" max="5" width="9.44140625" style="222" customWidth="1"/>
    <col min="6" max="6" width="11.6640625" style="219" customWidth="1"/>
    <col min="7" max="7" width="9.6640625" style="219" customWidth="1"/>
    <col min="8" max="8" width="3" style="219" customWidth="1"/>
    <col min="9" max="10" width="11" style="217"/>
    <col min="11" max="16384" width="11" style="219"/>
  </cols>
  <sheetData>
    <row r="1" spans="1:8">
      <c r="A1" s="1229" t="s">
        <v>164</v>
      </c>
      <c r="B1" s="1229"/>
      <c r="C1" s="1229"/>
      <c r="D1" s="1229"/>
      <c r="E1" s="1229"/>
      <c r="F1" s="1229"/>
      <c r="G1" s="1229"/>
      <c r="H1" s="639"/>
    </row>
    <row r="2" spans="1:8" ht="15" customHeight="1">
      <c r="A2" s="1229" t="s">
        <v>165</v>
      </c>
      <c r="B2" s="1229"/>
      <c r="C2" s="1229"/>
      <c r="D2" s="1229"/>
      <c r="E2" s="1229"/>
      <c r="F2" s="1229"/>
      <c r="G2" s="1229"/>
      <c r="H2" s="639"/>
    </row>
    <row r="3" spans="1:8" ht="27" customHeight="1">
      <c r="A3" s="1231" t="s">
        <v>511</v>
      </c>
      <c r="B3" s="1231"/>
      <c r="C3" s="1231"/>
      <c r="D3" s="1231"/>
      <c r="E3" s="1231"/>
      <c r="F3" s="1231"/>
      <c r="G3" s="1231"/>
      <c r="H3" s="1048"/>
    </row>
    <row r="4" spans="1:8" ht="13.8">
      <c r="A4" s="34"/>
      <c r="B4" s="638"/>
      <c r="C4" s="638"/>
      <c r="D4" s="638"/>
      <c r="E4" s="638"/>
      <c r="F4" s="638"/>
      <c r="G4" s="638"/>
      <c r="H4" s="638"/>
    </row>
    <row r="5" spans="1:8">
      <c r="A5" s="34"/>
      <c r="B5" s="30"/>
      <c r="C5" s="30"/>
      <c r="D5" s="35"/>
      <c r="E5" s="36" t="s">
        <v>25</v>
      </c>
      <c r="F5" s="36" t="s">
        <v>26</v>
      </c>
      <c r="G5" s="36" t="s">
        <v>145</v>
      </c>
      <c r="H5" s="33"/>
    </row>
    <row r="6" spans="1:8" ht="15" customHeight="1">
      <c r="A6" s="34"/>
      <c r="B6" s="41" t="s">
        <v>27</v>
      </c>
      <c r="C6" s="30" t="s">
        <v>28</v>
      </c>
      <c r="D6" s="38" t="s">
        <v>73</v>
      </c>
      <c r="E6" s="32">
        <v>1566245</v>
      </c>
      <c r="F6" s="32">
        <v>15000</v>
      </c>
      <c r="G6" s="32">
        <f>SUM(E6:F6)</f>
        <v>1581245</v>
      </c>
      <c r="H6" s="32"/>
    </row>
    <row r="7" spans="1:8" ht="15" customHeight="1">
      <c r="A7" s="34"/>
      <c r="B7" s="41" t="s">
        <v>29</v>
      </c>
      <c r="C7" s="30" t="s">
        <v>379</v>
      </c>
      <c r="D7" s="38" t="s">
        <v>73</v>
      </c>
      <c r="E7" s="32">
        <v>15001</v>
      </c>
      <c r="F7" s="32">
        <v>20000</v>
      </c>
      <c r="G7" s="32">
        <f>SUM(E7:F7)</f>
        <v>35001</v>
      </c>
      <c r="H7" s="32"/>
    </row>
    <row r="8" spans="1:8">
      <c r="A8" s="34"/>
      <c r="B8" s="41"/>
      <c r="C8" s="30"/>
      <c r="D8" s="38"/>
      <c r="E8" s="32"/>
      <c r="F8" s="32"/>
      <c r="G8" s="32"/>
      <c r="H8" s="32"/>
    </row>
    <row r="9" spans="1:8" ht="15" customHeight="1">
      <c r="A9" s="34"/>
      <c r="B9" s="41" t="s">
        <v>381</v>
      </c>
      <c r="C9" s="39" t="s">
        <v>30</v>
      </c>
      <c r="D9" s="40"/>
      <c r="E9" s="33"/>
      <c r="F9" s="33"/>
      <c r="G9" s="33"/>
      <c r="H9" s="33"/>
    </row>
    <row r="10" spans="1:8" ht="15" customHeight="1">
      <c r="A10" s="34"/>
      <c r="B10" s="37"/>
      <c r="C10" s="39" t="s">
        <v>141</v>
      </c>
      <c r="D10" s="40" t="s">
        <v>73</v>
      </c>
      <c r="E10" s="404">
        <f>G24</f>
        <v>1025</v>
      </c>
      <c r="F10" s="175">
        <v>0</v>
      </c>
      <c r="G10" s="404">
        <f>SUM(E10:F10)</f>
        <v>1025</v>
      </c>
      <c r="H10" s="704"/>
    </row>
    <row r="11" spans="1:8" ht="15" customHeight="1">
      <c r="A11" s="34"/>
      <c r="B11" s="41" t="s">
        <v>72</v>
      </c>
      <c r="C11" s="30" t="s">
        <v>382</v>
      </c>
      <c r="D11" s="42" t="s">
        <v>73</v>
      </c>
      <c r="E11" s="43">
        <f>SUM(E6:E10)</f>
        <v>1582271</v>
      </c>
      <c r="F11" s="43">
        <f>SUM(F6:F10)</f>
        <v>35000</v>
      </c>
      <c r="G11" s="43">
        <f>SUM(E11:F11)</f>
        <v>1617271</v>
      </c>
      <c r="H11" s="32"/>
    </row>
    <row r="12" spans="1:8">
      <c r="A12" s="34"/>
      <c r="B12" s="37"/>
      <c r="C12" s="30"/>
      <c r="D12" s="31"/>
      <c r="E12" s="31"/>
      <c r="F12" s="38"/>
      <c r="G12" s="31"/>
      <c r="H12" s="31"/>
    </row>
    <row r="13" spans="1:8">
      <c r="A13" s="34"/>
      <c r="B13" s="41" t="s">
        <v>509</v>
      </c>
      <c r="C13" s="30" t="s">
        <v>45</v>
      </c>
      <c r="D13" s="30"/>
      <c r="E13" s="30"/>
      <c r="F13" s="44"/>
      <c r="G13" s="30"/>
      <c r="H13" s="30"/>
    </row>
    <row r="14" spans="1:8" s="209" customFormat="1" ht="13.8" thickBot="1">
      <c r="A14" s="1218" t="s">
        <v>133</v>
      </c>
      <c r="B14" s="1218"/>
      <c r="C14" s="1218"/>
      <c r="D14" s="1218"/>
      <c r="E14" s="1218"/>
      <c r="F14" s="1218"/>
      <c r="G14" s="1218"/>
      <c r="H14" s="394"/>
    </row>
    <row r="15" spans="1:8" s="209" customFormat="1" ht="14.4" thickTop="1" thickBot="1">
      <c r="A15" s="45"/>
      <c r="B15" s="199"/>
      <c r="C15" s="199" t="s">
        <v>46</v>
      </c>
      <c r="D15" s="199"/>
      <c r="E15" s="199" t="s">
        <v>74</v>
      </c>
      <c r="F15" s="199" t="s">
        <v>146</v>
      </c>
      <c r="G15" s="46" t="s">
        <v>145</v>
      </c>
      <c r="H15" s="33"/>
    </row>
    <row r="16" spans="1:8" s="209" customFormat="1" ht="15" customHeight="1" thickTop="1">
      <c r="A16" s="153"/>
      <c r="B16" s="84"/>
      <c r="C16" s="515" t="s">
        <v>76</v>
      </c>
      <c r="D16" s="38"/>
      <c r="E16" s="38"/>
      <c r="F16" s="38"/>
      <c r="G16" s="32"/>
      <c r="H16" s="33"/>
    </row>
    <row r="17" spans="1:8" s="209" customFormat="1" ht="15" customHeight="1">
      <c r="A17" s="153" t="s">
        <v>77</v>
      </c>
      <c r="B17" s="149">
        <v>2401</v>
      </c>
      <c r="C17" s="110" t="s">
        <v>71</v>
      </c>
      <c r="D17" s="38"/>
      <c r="E17" s="38"/>
      <c r="F17" s="38"/>
      <c r="G17" s="32"/>
      <c r="H17" s="33"/>
    </row>
    <row r="18" spans="1:8" ht="15" customHeight="1">
      <c r="A18" s="81"/>
      <c r="B18" s="106">
        <v>0.11899999999999999</v>
      </c>
      <c r="C18" s="78" t="s">
        <v>386</v>
      </c>
    </row>
    <row r="19" spans="1:8" ht="15" customHeight="1">
      <c r="A19" s="81"/>
      <c r="B19" s="75">
        <v>63</v>
      </c>
      <c r="C19" s="733" t="s">
        <v>387</v>
      </c>
    </row>
    <row r="20" spans="1:8" ht="15" customHeight="1">
      <c r="A20" s="81"/>
      <c r="B20" s="103" t="s">
        <v>361</v>
      </c>
      <c r="C20" s="733" t="s">
        <v>151</v>
      </c>
      <c r="D20" s="702"/>
      <c r="E20" s="702">
        <v>1025</v>
      </c>
      <c r="F20" s="895"/>
      <c r="G20" s="895">
        <f>SUM(E20:F20)</f>
        <v>1025</v>
      </c>
      <c r="H20" s="219" t="s">
        <v>240</v>
      </c>
    </row>
    <row r="21" spans="1:8" ht="15" customHeight="1">
      <c r="A21" s="81" t="s">
        <v>72</v>
      </c>
      <c r="B21" s="75">
        <v>63</v>
      </c>
      <c r="C21" s="733" t="s">
        <v>387</v>
      </c>
      <c r="D21" s="702"/>
      <c r="E21" s="702">
        <f>SUM(E20:E20)</f>
        <v>1025</v>
      </c>
      <c r="F21" s="895">
        <f>SUM(F20:F20)</f>
        <v>0</v>
      </c>
      <c r="G21" s="895">
        <f>SUM(G20:G20)</f>
        <v>1025</v>
      </c>
    </row>
    <row r="22" spans="1:8" ht="15" customHeight="1">
      <c r="A22" s="81" t="s">
        <v>72</v>
      </c>
      <c r="B22" s="106">
        <v>0.11899999999999999</v>
      </c>
      <c r="C22" s="78" t="s">
        <v>386</v>
      </c>
      <c r="D22" s="702"/>
      <c r="E22" s="702">
        <f>E21</f>
        <v>1025</v>
      </c>
      <c r="F22" s="702">
        <f t="shared" ref="F22:G23" si="0">F21</f>
        <v>0</v>
      </c>
      <c r="G22" s="702">
        <f t="shared" si="0"/>
        <v>1025</v>
      </c>
    </row>
    <row r="23" spans="1:8" ht="15" customHeight="1">
      <c r="A23" s="81" t="s">
        <v>72</v>
      </c>
      <c r="B23" s="77">
        <v>2401</v>
      </c>
      <c r="C23" s="78" t="s">
        <v>71</v>
      </c>
      <c r="E23" s="222">
        <f>E22</f>
        <v>1025</v>
      </c>
      <c r="F23" s="222">
        <f t="shared" si="0"/>
        <v>0</v>
      </c>
      <c r="G23" s="222">
        <f t="shared" si="0"/>
        <v>1025</v>
      </c>
    </row>
    <row r="24" spans="1:8" ht="15" customHeight="1">
      <c r="A24" s="137" t="s">
        <v>72</v>
      </c>
      <c r="B24" s="142"/>
      <c r="C24" s="90" t="s">
        <v>76</v>
      </c>
      <c r="D24" s="677"/>
      <c r="E24" s="677">
        <f t="shared" ref="E24" si="1">E23</f>
        <v>1025</v>
      </c>
      <c r="F24" s="677">
        <f t="shared" ref="F24:G24" si="2">F23</f>
        <v>0</v>
      </c>
      <c r="G24" s="677">
        <f t="shared" si="2"/>
        <v>1025</v>
      </c>
    </row>
    <row r="25" spans="1:8" ht="15" customHeight="1">
      <c r="A25" s="137" t="s">
        <v>72</v>
      </c>
      <c r="B25" s="142"/>
      <c r="C25" s="136" t="s">
        <v>73</v>
      </c>
      <c r="D25" s="677"/>
      <c r="E25" s="677">
        <f>E24</f>
        <v>1025</v>
      </c>
      <c r="F25" s="677">
        <f t="shared" ref="F25:G25" si="3">F24</f>
        <v>0</v>
      </c>
      <c r="G25" s="677">
        <f t="shared" si="3"/>
        <v>1025</v>
      </c>
    </row>
    <row r="26" spans="1:8">
      <c r="A26" s="81"/>
      <c r="B26" s="77"/>
      <c r="C26" s="158"/>
      <c r="D26" s="221"/>
      <c r="E26" s="221"/>
      <c r="F26" s="220"/>
      <c r="G26" s="220"/>
    </row>
    <row r="27" spans="1:8" ht="15" customHeight="1">
      <c r="A27" s="1230" t="s">
        <v>466</v>
      </c>
      <c r="B27" s="1230"/>
      <c r="C27" s="1230"/>
      <c r="D27" s="1230"/>
      <c r="E27" s="1230"/>
      <c r="F27" s="1230"/>
      <c r="G27" s="1230"/>
    </row>
    <row r="28" spans="1:8">
      <c r="A28" s="81"/>
      <c r="B28" s="77"/>
      <c r="C28" s="158"/>
      <c r="D28" s="221"/>
      <c r="E28" s="221"/>
      <c r="F28" s="220"/>
      <c r="G28" s="220"/>
    </row>
    <row r="29" spans="1:8">
      <c r="A29" s="15"/>
      <c r="B29" s="16"/>
      <c r="C29" s="555"/>
    </row>
    <row r="30" spans="1:8">
      <c r="C30" s="220"/>
      <c r="D30" s="1154"/>
      <c r="E30" s="389"/>
      <c r="F30" s="1154"/>
      <c r="G30" s="389"/>
    </row>
    <row r="31" spans="1:8">
      <c r="C31" s="220"/>
      <c r="D31" s="771"/>
      <c r="E31" s="221"/>
      <c r="F31" s="220"/>
      <c r="G31" s="220"/>
    </row>
    <row r="32" spans="1:8">
      <c r="C32" s="220"/>
      <c r="D32" s="221"/>
      <c r="E32" s="221"/>
      <c r="F32" s="220"/>
      <c r="G32" s="220"/>
    </row>
    <row r="33" spans="3:7">
      <c r="C33" s="220"/>
      <c r="D33" s="221"/>
      <c r="E33" s="221"/>
      <c r="F33" s="220"/>
      <c r="G33" s="220"/>
    </row>
  </sheetData>
  <autoFilter ref="A15:J17">
    <filterColumn colId="7"/>
  </autoFilter>
  <customSheetViews>
    <customSheetView guid="{A48B2B02-857B-4E03-8EC3-B83BCD408191}" scale="115" showPageBreaks="1" printArea="1" showAutoFilter="1" view="pageBreakPreview" topLeftCell="A184">
      <selection activeCell="G18" sqref="G18"/>
      <rowBreaks count="1" manualBreakCount="1">
        <brk id="36" max="9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26" orientation="portrait" blackAndWhite="1" useFirstPageNumber="1" r:id="rId1"/>
      <headerFooter alignWithMargins="0">
        <oddHeader xml:space="preserve">&amp;C   </oddHeader>
        <oddFooter>&amp;C&amp;"Times New Roman,Bold" &amp;P</oddFooter>
      </headerFooter>
      <autoFilter ref="A13:AE38">
        <filterColumn colId="7"/>
      </autoFilter>
    </customSheetView>
    <customSheetView guid="{C5F44875-2256-4473-BD8B-FE5F322CC657}" scale="115" showPageBreaks="1" printArea="1" showAutoFilter="1" view="pageBreakPreview">
      <selection activeCell="F8" sqref="F8"/>
      <rowBreaks count="1" manualBreakCount="1">
        <brk id="36" max="9" man="1"/>
      </rowBreaks>
      <pageMargins left="0.78740157480314965" right="0.78740157480314965" top="0.78740157480314965" bottom="4.1338582677165361" header="0.51181102362204722" footer="3.5433070866141736"/>
      <printOptions horizontalCentered="1"/>
      <pageSetup paperSize="9" scale="95" firstPageNumber="26" orientation="portrait" blackAndWhite="1" useFirstPageNumber="1" r:id="rId2"/>
      <headerFooter alignWithMargins="0">
        <oddHeader xml:space="preserve">&amp;C   </oddHeader>
        <oddFooter>&amp;C&amp;"Times New Roman,Bold" &amp;P</oddFooter>
      </headerFooter>
      <autoFilter ref="A13:AE38">
        <filterColumn colId="7"/>
      </autoFilter>
    </customSheetView>
  </customSheetViews>
  <mergeCells count="5">
    <mergeCell ref="A1:G1"/>
    <mergeCell ref="A2:G2"/>
    <mergeCell ref="A14:G14"/>
    <mergeCell ref="A27:G27"/>
    <mergeCell ref="A3:G3"/>
  </mergeCells>
  <printOptions horizontalCentered="1"/>
  <pageMargins left="0.78740157480314965" right="0.78740157480314965" top="0.78740157480314965" bottom="4.1338582677165361" header="0.51181102362204722" footer="3.5433070866141736"/>
  <pageSetup paperSize="9" scale="93" firstPageNumber="8" orientation="portrait" blackAndWhite="1" useFirstPageNumber="1" r:id="rId3"/>
  <headerFooter alignWithMargins="0">
    <oddHeader xml:space="preserve">&amp;C   </oddHeader>
    <oddFooter>&amp;C&amp;"Times New Roman,Bold"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76</vt:i4>
      </vt:variant>
    </vt:vector>
  </HeadingPairs>
  <TitlesOfParts>
    <vt:vector size="100" baseType="lpstr">
      <vt:lpstr>bILL_SCH</vt:lpstr>
      <vt:lpstr>Introduc.</vt:lpstr>
      <vt:lpstr>Rev_Cap</vt:lpstr>
      <vt:lpstr>dem5</vt:lpstr>
      <vt:lpstr>dem6</vt:lpstr>
      <vt:lpstr>dem7</vt:lpstr>
      <vt:lpstr>dem13</vt:lpstr>
      <vt:lpstr>dem14</vt:lpstr>
      <vt:lpstr>dem15</vt:lpstr>
      <vt:lpstr>dem17</vt:lpstr>
      <vt:lpstr>dem19</vt:lpstr>
      <vt:lpstr>dem20</vt:lpstr>
      <vt:lpstr>dem28</vt:lpstr>
      <vt:lpstr>dem30</vt:lpstr>
      <vt:lpstr>dem31</vt:lpstr>
      <vt:lpstr>dem33</vt:lpstr>
      <vt:lpstr>psc</vt:lpstr>
      <vt:lpstr>dem34</vt:lpstr>
      <vt:lpstr>Dem35</vt:lpstr>
      <vt:lpstr>dem38</vt:lpstr>
      <vt:lpstr>dem39</vt:lpstr>
      <vt:lpstr>dem40</vt:lpstr>
      <vt:lpstr>dem40A</vt:lpstr>
      <vt:lpstr>dem41</vt:lpstr>
      <vt:lpstr>'dem5'!culturerevenue</vt:lpstr>
      <vt:lpstr>'dem6'!ecclesiastical</vt:lpstr>
      <vt:lpstr>non_plan</vt:lpstr>
      <vt:lpstr>'dem40'!np</vt:lpstr>
      <vt:lpstr>bILL_SCH!Print_Area</vt:lpstr>
      <vt:lpstr>'dem13'!Print_Area</vt:lpstr>
      <vt:lpstr>'dem14'!Print_Area</vt:lpstr>
      <vt:lpstr>'dem15'!Print_Area</vt:lpstr>
      <vt:lpstr>'dem17'!Print_Area</vt:lpstr>
      <vt:lpstr>'dem19'!Print_Area</vt:lpstr>
      <vt:lpstr>'dem20'!Print_Area</vt:lpstr>
      <vt:lpstr>'dem28'!Print_Area</vt:lpstr>
      <vt:lpstr>'dem30'!Print_Area</vt:lpstr>
      <vt:lpstr>'dem31'!Print_Area</vt:lpstr>
      <vt:lpstr>'dem33'!Print_Area</vt:lpstr>
      <vt:lpstr>'dem34'!Print_Area</vt:lpstr>
      <vt:lpstr>'Dem35'!Print_Area</vt:lpstr>
      <vt:lpstr>'dem38'!Print_Area</vt:lpstr>
      <vt:lpstr>'dem39'!Print_Area</vt:lpstr>
      <vt:lpstr>'dem40'!Print_Area</vt:lpstr>
      <vt:lpstr>dem40A!Print_Area</vt:lpstr>
      <vt:lpstr>'dem41'!Print_Area</vt:lpstr>
      <vt:lpstr>'dem5'!Print_Area</vt:lpstr>
      <vt:lpstr>'dem6'!Print_Area</vt:lpstr>
      <vt:lpstr>'dem7'!Print_Area</vt:lpstr>
      <vt:lpstr>Introduc.!Print_Area</vt:lpstr>
      <vt:lpstr>psc!Print_Area</vt:lpstr>
      <vt:lpstr>Rev_Cap!Print_Area</vt:lpstr>
      <vt:lpstr>'dem13'!Print_Titles</vt:lpstr>
      <vt:lpstr>'dem14'!Print_Titles</vt:lpstr>
      <vt:lpstr>'dem15'!Print_Titles</vt:lpstr>
      <vt:lpstr>'dem17'!Print_Titles</vt:lpstr>
      <vt:lpstr>'dem19'!Print_Titles</vt:lpstr>
      <vt:lpstr>'dem20'!Print_Titles</vt:lpstr>
      <vt:lpstr>'dem28'!Print_Titles</vt:lpstr>
      <vt:lpstr>'dem30'!Print_Titles</vt:lpstr>
      <vt:lpstr>'dem31'!Print_Titles</vt:lpstr>
      <vt:lpstr>'dem33'!Print_Titles</vt:lpstr>
      <vt:lpstr>'dem34'!Print_Titles</vt:lpstr>
      <vt:lpstr>'Dem35'!Print_Titles</vt:lpstr>
      <vt:lpstr>'dem38'!Print_Titles</vt:lpstr>
      <vt:lpstr>'dem39'!Print_Titles</vt:lpstr>
      <vt:lpstr>'dem40'!Print_Titles</vt:lpstr>
      <vt:lpstr>dem40A!Print_Titles</vt:lpstr>
      <vt:lpstr>'dem41'!Print_Titles</vt:lpstr>
      <vt:lpstr>'dem5'!Print_Titles</vt:lpstr>
      <vt:lpstr>'dem6'!Print_Titles</vt:lpstr>
      <vt:lpstr>'dem7'!Print_Titles</vt:lpstr>
      <vt:lpstr>Introduc.!Print_Titles</vt:lpstr>
      <vt:lpstr>psc!Print_Titles</vt:lpstr>
      <vt:lpstr>Rev_Cap!Print_Titles</vt:lpstr>
      <vt:lpstr>'dem17'!revise</vt:lpstr>
      <vt:lpstr>'dem30'!revise</vt:lpstr>
      <vt:lpstr>'dem40'!revise</vt:lpstr>
      <vt:lpstr>psc!revise</vt:lpstr>
      <vt:lpstr>'dem17'!summary</vt:lpstr>
      <vt:lpstr>'dem40'!summary</vt:lpstr>
      <vt:lpstr>psc!summary</vt:lpstr>
      <vt:lpstr>'dem40'!Tourism</vt:lpstr>
      <vt:lpstr>'dem40'!tourismcap</vt:lpstr>
      <vt:lpstr>'dem40'!tourismrec</vt:lpstr>
      <vt:lpstr>'dem40'!tourismRevenue</vt:lpstr>
      <vt:lpstr>dem40A!tourismRevenue</vt:lpstr>
      <vt:lpstr>'dem41'!urbanDevelopment</vt:lpstr>
      <vt:lpstr>'dem15'!voted</vt:lpstr>
      <vt:lpstr>'dem17'!voted</vt:lpstr>
      <vt:lpstr>'dem19'!voted</vt:lpstr>
      <vt:lpstr>'dem28'!Voted</vt:lpstr>
      <vt:lpstr>'dem33'!Voted</vt:lpstr>
      <vt:lpstr>'dem34'!Voted</vt:lpstr>
      <vt:lpstr>'dem38'!Voted</vt:lpstr>
      <vt:lpstr>'dem39'!Voted</vt:lpstr>
      <vt:lpstr>'dem40'!Voted</vt:lpstr>
      <vt:lpstr>dem40A!Voted</vt:lpstr>
      <vt:lpstr>'dem41'!Voted</vt:lpstr>
      <vt:lpstr>psc!Voted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Siyon</cp:lastModifiedBy>
  <cp:lastPrinted>2018-09-14T09:41:23Z</cp:lastPrinted>
  <dcterms:created xsi:type="dcterms:W3CDTF">2011-07-12T05:33:40Z</dcterms:created>
  <dcterms:modified xsi:type="dcterms:W3CDTF">2018-09-21T09:49:54Z</dcterms:modified>
</cp:coreProperties>
</file>